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Kaz's stuff\"/>
    </mc:Choice>
  </mc:AlternateContent>
  <xr:revisionPtr revIDLastSave="0" documentId="8_{D80BA371-AB3B-4EB5-8E28-412E0881F87E}" xr6:coauthVersionLast="31" xr6:coauthVersionMax="31" xr10:uidLastSave="{00000000-0000-0000-0000-000000000000}"/>
  <bookViews>
    <workbookView xWindow="0" yWindow="0" windowWidth="23040" windowHeight="9072" tabRatio="330" activeTab="5" xr2:uid="{00000000-000D-0000-FFFF-FFFF00000000}"/>
  </bookViews>
  <sheets>
    <sheet name="F TS1" sheetId="1" r:id="rId1"/>
    <sheet name="M TS1" sheetId="2" r:id="rId2"/>
    <sheet name="F TS2" sheetId="3" r:id="rId3"/>
    <sheet name="M TS2" sheetId="4" r:id="rId4"/>
    <sheet name="F TS3" sheetId="5" r:id="rId5"/>
    <sheet name="M TS3" sheetId="6" r:id="rId6"/>
  </sheets>
  <calcPr calcId="179017"/>
</workbook>
</file>

<file path=xl/calcChain.xml><?xml version="1.0" encoding="utf-8"?>
<calcChain xmlns="http://schemas.openxmlformats.org/spreadsheetml/2006/main">
  <c r="I5" i="3" l="1"/>
  <c r="F5" i="3"/>
  <c r="F4" i="4"/>
  <c r="F3" i="6"/>
  <c r="G2" i="2"/>
  <c r="G7" i="6" l="1"/>
  <c r="G6" i="6"/>
  <c r="G3" i="4"/>
  <c r="G7" i="4"/>
  <c r="F2" i="2"/>
  <c r="G19" i="6"/>
  <c r="G15" i="6"/>
  <c r="G20" i="6"/>
  <c r="G18" i="6"/>
  <c r="G17" i="6"/>
  <c r="G16" i="6"/>
  <c r="G14" i="6"/>
  <c r="G13" i="6"/>
  <c r="G12" i="6"/>
  <c r="G11" i="6"/>
  <c r="G9" i="6"/>
  <c r="G10" i="6"/>
  <c r="G8" i="6"/>
  <c r="G5" i="6"/>
  <c r="G4" i="6"/>
  <c r="G3" i="6"/>
  <c r="G2" i="6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G13" i="4"/>
  <c r="G12" i="4"/>
  <c r="G11" i="4"/>
  <c r="G10" i="4"/>
  <c r="G9" i="4"/>
  <c r="G8" i="4"/>
  <c r="G6" i="4"/>
  <c r="G5" i="4"/>
  <c r="G4" i="4"/>
  <c r="G2" i="4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6" i="2"/>
  <c r="E10" i="2"/>
  <c r="F15" i="1"/>
  <c r="F14" i="1"/>
  <c r="F12" i="1"/>
  <c r="F13" i="1"/>
  <c r="F11" i="1"/>
  <c r="F10" i="1"/>
  <c r="F9" i="1"/>
  <c r="F7" i="1"/>
  <c r="F8" i="1"/>
  <c r="G18" i="2"/>
  <c r="G17" i="2"/>
  <c r="G16" i="2"/>
  <c r="G15" i="2"/>
  <c r="G14" i="2"/>
  <c r="G13" i="2"/>
  <c r="G12" i="2"/>
  <c r="G11" i="2"/>
  <c r="G10" i="2"/>
  <c r="G9" i="2"/>
  <c r="G8" i="2"/>
  <c r="G7" i="2"/>
  <c r="G5" i="2"/>
  <c r="G4" i="2"/>
  <c r="G3" i="2"/>
  <c r="F5" i="1"/>
  <c r="F6" i="1"/>
  <c r="F4" i="1"/>
  <c r="F3" i="1"/>
  <c r="F2" i="1"/>
  <c r="E3" i="6" l="1"/>
  <c r="E4" i="6"/>
  <c r="E5" i="6"/>
  <c r="E6" i="6"/>
  <c r="E7" i="6"/>
  <c r="E8" i="6"/>
  <c r="E10" i="6"/>
  <c r="E9" i="6"/>
  <c r="E11" i="6"/>
  <c r="E12" i="6"/>
  <c r="E13" i="6"/>
  <c r="E14" i="6"/>
  <c r="E16" i="6"/>
  <c r="E17" i="6"/>
  <c r="E18" i="6"/>
  <c r="E20" i="6"/>
  <c r="E15" i="6"/>
  <c r="E19" i="6"/>
  <c r="E2" i="6"/>
  <c r="E4" i="5"/>
  <c r="E2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3" i="5"/>
  <c r="E4" i="4"/>
  <c r="E7" i="4"/>
  <c r="E3" i="4"/>
  <c r="E5" i="4"/>
  <c r="E6" i="4"/>
  <c r="E8" i="4"/>
  <c r="E9" i="4"/>
  <c r="E10" i="4"/>
  <c r="E11" i="4"/>
  <c r="E12" i="4"/>
  <c r="E13" i="4"/>
  <c r="E14" i="4"/>
  <c r="E15" i="4"/>
  <c r="E2" i="4"/>
  <c r="E6" i="3"/>
  <c r="E8" i="3"/>
  <c r="E2" i="3"/>
  <c r="E3" i="3"/>
  <c r="E5" i="3"/>
  <c r="E7" i="3"/>
  <c r="E10" i="3"/>
  <c r="E9" i="3"/>
  <c r="E14" i="3"/>
  <c r="E11" i="3"/>
  <c r="E12" i="3"/>
  <c r="E13" i="3"/>
  <c r="E15" i="3"/>
  <c r="E16" i="3"/>
  <c r="E17" i="3"/>
  <c r="E18" i="3"/>
  <c r="E19" i="3"/>
  <c r="E20" i="3"/>
  <c r="E21" i="3"/>
  <c r="E22" i="3"/>
  <c r="E4" i="3"/>
  <c r="E3" i="2"/>
  <c r="E4" i="2"/>
  <c r="E5" i="2"/>
  <c r="E6" i="2"/>
  <c r="E7" i="2"/>
  <c r="E8" i="2"/>
  <c r="E9" i="2"/>
  <c r="E11" i="2"/>
  <c r="E12" i="2"/>
  <c r="E13" i="2"/>
  <c r="E14" i="2"/>
  <c r="E15" i="2"/>
  <c r="E16" i="2"/>
  <c r="E17" i="2"/>
  <c r="E18" i="2"/>
  <c r="E19" i="2"/>
  <c r="E2" i="2"/>
  <c r="D3" i="6" l="1"/>
  <c r="D4" i="6"/>
  <c r="F4" i="6" s="1"/>
  <c r="D5" i="6"/>
  <c r="F5" i="6" s="1"/>
  <c r="D6" i="6"/>
  <c r="F6" i="6" s="1"/>
  <c r="D7" i="6"/>
  <c r="F7" i="6" s="1"/>
  <c r="D8" i="6"/>
  <c r="F8" i="6" s="1"/>
  <c r="D10" i="6"/>
  <c r="F10" i="6" s="1"/>
  <c r="D9" i="6"/>
  <c r="F9" i="6" s="1"/>
  <c r="D11" i="6"/>
  <c r="F11" i="6" s="1"/>
  <c r="D12" i="6"/>
  <c r="F12" i="6" s="1"/>
  <c r="D13" i="6"/>
  <c r="F13" i="6" s="1"/>
  <c r="D14" i="6"/>
  <c r="F14" i="6" s="1"/>
  <c r="D16" i="6"/>
  <c r="F16" i="6" s="1"/>
  <c r="D17" i="6"/>
  <c r="F17" i="6" s="1"/>
  <c r="D18" i="6"/>
  <c r="F18" i="6" s="1"/>
  <c r="D20" i="6"/>
  <c r="F20" i="6" s="1"/>
  <c r="D15" i="6"/>
  <c r="F15" i="6" s="1"/>
  <c r="D19" i="6"/>
  <c r="F19" i="6" s="1"/>
  <c r="D2" i="6"/>
  <c r="F2" i="6" s="1"/>
  <c r="I3" i="6"/>
  <c r="I4" i="6"/>
  <c r="I5" i="6"/>
  <c r="I6" i="6"/>
  <c r="I7" i="6"/>
  <c r="I8" i="6"/>
  <c r="I10" i="6"/>
  <c r="I9" i="6"/>
  <c r="I11" i="6"/>
  <c r="I12" i="6"/>
  <c r="I13" i="6"/>
  <c r="I14" i="6"/>
  <c r="I16" i="6"/>
  <c r="I17" i="6"/>
  <c r="I18" i="6"/>
  <c r="I20" i="6"/>
  <c r="I15" i="6"/>
  <c r="I19" i="6"/>
  <c r="I2" i="6"/>
  <c r="I4" i="5"/>
  <c r="I5" i="5"/>
  <c r="I2" i="5"/>
  <c r="I6" i="5"/>
  <c r="I7" i="5"/>
  <c r="I8" i="5"/>
  <c r="I9" i="5"/>
  <c r="I12" i="5"/>
  <c r="I13" i="5"/>
  <c r="I14" i="5"/>
  <c r="I15" i="5"/>
  <c r="I11" i="5"/>
  <c r="I10" i="5"/>
  <c r="I16" i="5"/>
  <c r="I17" i="5"/>
  <c r="I18" i="5"/>
  <c r="I19" i="5"/>
  <c r="I20" i="5"/>
  <c r="I21" i="5"/>
  <c r="I22" i="5"/>
  <c r="I3" i="5"/>
  <c r="D4" i="5"/>
  <c r="F4" i="5" s="1"/>
  <c r="D5" i="5"/>
  <c r="F5" i="5" s="1"/>
  <c r="D2" i="5"/>
  <c r="F2" i="5" s="1"/>
  <c r="D6" i="5"/>
  <c r="F6" i="5" s="1"/>
  <c r="D7" i="5"/>
  <c r="F7" i="5" s="1"/>
  <c r="D8" i="5"/>
  <c r="F8" i="5" s="1"/>
  <c r="D9" i="5"/>
  <c r="F9" i="5" s="1"/>
  <c r="D12" i="5"/>
  <c r="F12" i="5" s="1"/>
  <c r="D13" i="5"/>
  <c r="F13" i="5" s="1"/>
  <c r="D14" i="5"/>
  <c r="F14" i="5" s="1"/>
  <c r="D15" i="5"/>
  <c r="F15" i="5" s="1"/>
  <c r="D11" i="5"/>
  <c r="D10" i="5"/>
  <c r="F10" i="5" s="1"/>
  <c r="D16" i="5"/>
  <c r="D17" i="5"/>
  <c r="F17" i="5" s="1"/>
  <c r="D18" i="5"/>
  <c r="D19" i="5"/>
  <c r="F19" i="5" s="1"/>
  <c r="D20" i="5"/>
  <c r="D21" i="5"/>
  <c r="F21" i="5" s="1"/>
  <c r="D22" i="5"/>
  <c r="D3" i="5"/>
  <c r="I3" i="2"/>
  <c r="I4" i="2"/>
  <c r="I6" i="2"/>
  <c r="I10" i="2"/>
  <c r="I7" i="2"/>
  <c r="I8" i="2"/>
  <c r="I5" i="2"/>
  <c r="I9" i="2"/>
  <c r="I11" i="2"/>
  <c r="I12" i="2"/>
  <c r="I13" i="2"/>
  <c r="I14" i="2"/>
  <c r="I15" i="2"/>
  <c r="I16" i="2"/>
  <c r="I17" i="2"/>
  <c r="I18" i="2"/>
  <c r="I19" i="2"/>
  <c r="G19" i="2" s="1"/>
  <c r="I2" i="2"/>
  <c r="I3" i="3"/>
  <c r="I4" i="3"/>
  <c r="I6" i="3"/>
  <c r="I7" i="3"/>
  <c r="I8" i="3"/>
  <c r="I9" i="3"/>
  <c r="I10" i="3"/>
  <c r="I11" i="3"/>
  <c r="I12" i="3"/>
  <c r="I13" i="3"/>
  <c r="I14" i="3"/>
  <c r="I15" i="3"/>
  <c r="I18" i="3"/>
  <c r="I19" i="3"/>
  <c r="I20" i="3"/>
  <c r="I21" i="3"/>
  <c r="I16" i="3"/>
  <c r="I17" i="3"/>
  <c r="I22" i="3"/>
  <c r="I2" i="3"/>
  <c r="I3" i="4"/>
  <c r="I4" i="4"/>
  <c r="I5" i="4"/>
  <c r="I6" i="4"/>
  <c r="I7" i="4"/>
  <c r="I9" i="4"/>
  <c r="I8" i="4"/>
  <c r="I11" i="4"/>
  <c r="I10" i="4"/>
  <c r="I12" i="4"/>
  <c r="I14" i="4"/>
  <c r="I15" i="4"/>
  <c r="I13" i="4"/>
  <c r="I2" i="4"/>
  <c r="D3" i="4"/>
  <c r="D4" i="4"/>
  <c r="D5" i="4"/>
  <c r="D6" i="4"/>
  <c r="F6" i="4" s="1"/>
  <c r="D7" i="4"/>
  <c r="D9" i="4"/>
  <c r="F9" i="4" s="1"/>
  <c r="D8" i="4"/>
  <c r="D11" i="4"/>
  <c r="F11" i="4" s="1"/>
  <c r="D10" i="4"/>
  <c r="D12" i="4"/>
  <c r="F12" i="4" s="1"/>
  <c r="D14" i="4"/>
  <c r="D15" i="4"/>
  <c r="F15" i="4" s="1"/>
  <c r="D13" i="4"/>
  <c r="D2" i="4"/>
  <c r="D3" i="3"/>
  <c r="F3" i="3" s="1"/>
  <c r="D4" i="3"/>
  <c r="D5" i="3"/>
  <c r="D6" i="3"/>
  <c r="D7" i="3"/>
  <c r="F7" i="3" s="1"/>
  <c r="D8" i="3"/>
  <c r="D9" i="3"/>
  <c r="F9" i="3" s="1"/>
  <c r="D10" i="3"/>
  <c r="D11" i="3"/>
  <c r="F11" i="3" s="1"/>
  <c r="D12" i="3"/>
  <c r="D13" i="3"/>
  <c r="F13" i="3" s="1"/>
  <c r="D14" i="3"/>
  <c r="D15" i="3"/>
  <c r="F15" i="3" s="1"/>
  <c r="D18" i="3"/>
  <c r="D19" i="3"/>
  <c r="F19" i="3" s="1"/>
  <c r="D20" i="3"/>
  <c r="D21" i="3"/>
  <c r="F21" i="3" s="1"/>
  <c r="D16" i="3"/>
  <c r="D17" i="3"/>
  <c r="F17" i="3" s="1"/>
  <c r="D22" i="3"/>
  <c r="D2" i="3"/>
  <c r="D19" i="2"/>
  <c r="D18" i="2"/>
  <c r="D17" i="2"/>
  <c r="D16" i="2"/>
  <c r="D15" i="2"/>
  <c r="D14" i="2"/>
  <c r="D13" i="2"/>
  <c r="D12" i="2"/>
  <c r="D11" i="2"/>
  <c r="D9" i="2"/>
  <c r="D5" i="2"/>
  <c r="D8" i="2"/>
  <c r="D7" i="2"/>
  <c r="D10" i="2"/>
  <c r="D6" i="2"/>
  <c r="F6" i="2" s="1"/>
  <c r="D4" i="2"/>
  <c r="D3" i="2"/>
  <c r="D2" i="2"/>
  <c r="G4" i="1"/>
  <c r="G8" i="1"/>
  <c r="F4" i="2" l="1"/>
  <c r="F10" i="2"/>
  <c r="F8" i="2"/>
  <c r="F9" i="2"/>
  <c r="F12" i="2"/>
  <c r="F14" i="2"/>
  <c r="F16" i="2"/>
  <c r="F18" i="2"/>
  <c r="H4" i="6"/>
  <c r="H5" i="6"/>
  <c r="H3" i="6"/>
  <c r="H2" i="6"/>
  <c r="F22" i="5"/>
  <c r="F20" i="5"/>
  <c r="F18" i="5"/>
  <c r="F16" i="5"/>
  <c r="F11" i="5"/>
  <c r="F3" i="5"/>
  <c r="G7" i="1"/>
  <c r="G3" i="1"/>
  <c r="G11" i="1"/>
  <c r="F3" i="2"/>
  <c r="F7" i="2"/>
  <c r="F5" i="2"/>
  <c r="F11" i="2"/>
  <c r="F13" i="2"/>
  <c r="F15" i="2"/>
  <c r="F17" i="2"/>
  <c r="F19" i="2"/>
  <c r="F18" i="3"/>
  <c r="F14" i="3"/>
  <c r="F12" i="3"/>
  <c r="F10" i="3"/>
  <c r="F8" i="3"/>
  <c r="F6" i="3"/>
  <c r="F4" i="3"/>
  <c r="F22" i="3"/>
  <c r="F16" i="3"/>
  <c r="F20" i="3"/>
  <c r="F2" i="3"/>
  <c r="F13" i="4"/>
  <c r="F14" i="4"/>
  <c r="F10" i="4"/>
  <c r="F8" i="4"/>
  <c r="F7" i="4"/>
  <c r="F5" i="4"/>
  <c r="F3" i="4"/>
  <c r="F2" i="4"/>
  <c r="G12" i="1"/>
  <c r="G14" i="1"/>
  <c r="G10" i="1"/>
  <c r="G6" i="1"/>
  <c r="G13" i="1"/>
  <c r="G9" i="1"/>
  <c r="G5" i="1"/>
  <c r="G2" i="1"/>
  <c r="G15" i="1"/>
  <c r="H4" i="4" l="1"/>
  <c r="H2" i="5"/>
  <c r="H8" i="3"/>
  <c r="H4" i="5"/>
  <c r="H8" i="4"/>
  <c r="H3" i="4"/>
  <c r="H7" i="3"/>
  <c r="H6" i="3"/>
  <c r="H8" i="2"/>
  <c r="H5" i="2"/>
  <c r="H9" i="2"/>
  <c r="H5" i="5"/>
  <c r="H3" i="5"/>
  <c r="H7" i="2"/>
  <c r="H4" i="2"/>
  <c r="H2" i="3"/>
  <c r="H3" i="3"/>
  <c r="H4" i="3"/>
  <c r="H9" i="3"/>
  <c r="H5" i="3"/>
  <c r="H5" i="4"/>
  <c r="H7" i="4"/>
  <c r="H6" i="4"/>
  <c r="H2" i="4"/>
  <c r="H6" i="2"/>
  <c r="H3" i="2"/>
  <c r="H2" i="2"/>
  <c r="H4" i="1"/>
  <c r="H2" i="1"/>
  <c r="H6" i="1"/>
  <c r="H5" i="1"/>
  <c r="H3" i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2" i="1"/>
</calcChain>
</file>

<file path=xl/sharedStrings.xml><?xml version="1.0" encoding="utf-8"?>
<sst xmlns="http://schemas.openxmlformats.org/spreadsheetml/2006/main" count="754" uniqueCount="145">
  <si>
    <t>Rank</t>
  </si>
  <si>
    <t>Athlete</t>
  </si>
  <si>
    <t>Club</t>
  </si>
  <si>
    <t>Overall</t>
  </si>
  <si>
    <t>Black Country Aquathlon</t>
  </si>
  <si>
    <t>Solihull Spring Aquathlon</t>
  </si>
  <si>
    <t>Black Country Duathlon</t>
  </si>
  <si>
    <t>Warwickshire Junior Triathlon</t>
  </si>
  <si>
    <t>Phoenix Sprint</t>
  </si>
  <si>
    <t>Lucton School Triathlon</t>
  </si>
  <si>
    <t>Sandwell Junior Triathlon</t>
  </si>
  <si>
    <t>BRAT Junior Aquathlon</t>
  </si>
  <si>
    <t>BRAT Sprint</t>
  </si>
  <si>
    <t>Black Country Sprint</t>
  </si>
  <si>
    <t>Flora Middleton</t>
  </si>
  <si>
    <t>TRiKS</t>
  </si>
  <si>
    <t/>
  </si>
  <si>
    <t>Ayla Goucher</t>
  </si>
  <si>
    <t>Solihull Triathlon Club</t>
  </si>
  <si>
    <t>Martha Bullock</t>
  </si>
  <si>
    <t>Stratford-upon-Avon Triathlon Club</t>
  </si>
  <si>
    <t>Robyn Lee</t>
  </si>
  <si>
    <t>Juliette Marshall</t>
  </si>
  <si>
    <t>Natasha Lindsay</t>
  </si>
  <si>
    <t>Cerys Brook</t>
  </si>
  <si>
    <t>Eva Holden</t>
  </si>
  <si>
    <t>Malvern Triathlon Club</t>
  </si>
  <si>
    <t>Scarlett Fletcher</t>
  </si>
  <si>
    <t>Black Country Triathletes</t>
  </si>
  <si>
    <t>Samantha Riley</t>
  </si>
  <si>
    <t>Holly Allen</t>
  </si>
  <si>
    <t>Rugby Triathlon Club</t>
  </si>
  <si>
    <t>harriet highfield</t>
  </si>
  <si>
    <t>Eleanor Thomas</t>
  </si>
  <si>
    <t>Millie Wharton</t>
  </si>
  <si>
    <t>Ozzy Beswick</t>
  </si>
  <si>
    <t>Harry Chandler</t>
  </si>
  <si>
    <t>Ben Price</t>
  </si>
  <si>
    <t>Wrekin College Triathlon Club</t>
  </si>
  <si>
    <t>Jenson Groves</t>
  </si>
  <si>
    <t>Alex Sethi</t>
  </si>
  <si>
    <t>Oscar Wincott</t>
  </si>
  <si>
    <t>Aidan Yates</t>
  </si>
  <si>
    <t>Newcastle (Staffs) Tri Club</t>
  </si>
  <si>
    <t>Peter Mitchell</t>
  </si>
  <si>
    <t>Jakub Sabo Panacek</t>
  </si>
  <si>
    <t>Daniel Wood</t>
  </si>
  <si>
    <t>Oliver Barguss</t>
  </si>
  <si>
    <t>Oliver Foster</t>
  </si>
  <si>
    <t>Finley Edginton</t>
  </si>
  <si>
    <t>Worcester Triathlon Club</t>
  </si>
  <si>
    <t>oliver smith</t>
  </si>
  <si>
    <t>Teddy Tromans</t>
  </si>
  <si>
    <t>Kenilworth Juniors Tri</t>
  </si>
  <si>
    <t>Arryon Hart</t>
  </si>
  <si>
    <t>Robin Hughes</t>
  </si>
  <si>
    <t>Ludlow Junior Triathlon Club</t>
  </si>
  <si>
    <t>Scarlett Williams</t>
  </si>
  <si>
    <t>Lucy Donnelly</t>
  </si>
  <si>
    <t>Molly Bullock</t>
  </si>
  <si>
    <t>Patience Lamb</t>
  </si>
  <si>
    <t>Natasha Lee</t>
  </si>
  <si>
    <t>Ciara Yates</t>
  </si>
  <si>
    <t>Caitlyn Mander</t>
  </si>
  <si>
    <t>Rosie Briscoe</t>
  </si>
  <si>
    <t>Georgia Pridham</t>
  </si>
  <si>
    <t>Grace Styler</t>
  </si>
  <si>
    <t>Rosie Kind</t>
  </si>
  <si>
    <t>Ava Kind</t>
  </si>
  <si>
    <t>Kate Pridham</t>
  </si>
  <si>
    <t>Robyn Schiller</t>
  </si>
  <si>
    <t>Scarlett Sanders</t>
  </si>
  <si>
    <t>Charlotte Roe</t>
  </si>
  <si>
    <t>Molly Taunton</t>
  </si>
  <si>
    <t>Emily Cartwright</t>
  </si>
  <si>
    <t>Queta Taylor</t>
  </si>
  <si>
    <t>Oldbury Swimming &amp; Triathlon Club</t>
  </si>
  <si>
    <t>Ruby Buggins</t>
  </si>
  <si>
    <t>Harriet Wood</t>
  </si>
  <si>
    <t>Nathan walker</t>
  </si>
  <si>
    <t>Jake Deaner</t>
  </si>
  <si>
    <t>Tom Lucas</t>
  </si>
  <si>
    <t>Nathan Sanders</t>
  </si>
  <si>
    <t>Alfie Cox</t>
  </si>
  <si>
    <t>Theo Skirvin</t>
  </si>
  <si>
    <t>William Pridden</t>
  </si>
  <si>
    <t>Fynn Ward</t>
  </si>
  <si>
    <t>Kavan Fletcher</t>
  </si>
  <si>
    <t>Oscar FinesAllin</t>
  </si>
  <si>
    <t>Bobby Riley</t>
  </si>
  <si>
    <t>Jack Grundy</t>
  </si>
  <si>
    <t>Jacob Christer</t>
  </si>
  <si>
    <t>Callum Thompson</t>
  </si>
  <si>
    <t>Ellie Deaner</t>
  </si>
  <si>
    <t>Charlotte Marshall</t>
  </si>
  <si>
    <t>Leah Gopal</t>
  </si>
  <si>
    <t>Tess Ward</t>
  </si>
  <si>
    <t>Burntwood Triathlon Club</t>
  </si>
  <si>
    <t>Grace Nolan</t>
  </si>
  <si>
    <t>Evesham Vale Triathletes EVT</t>
  </si>
  <si>
    <t>Holly Briscoe</t>
  </si>
  <si>
    <t>Sydney Williams</t>
  </si>
  <si>
    <t>Abigail Lowe</t>
  </si>
  <si>
    <t>Halesowen Tri</t>
  </si>
  <si>
    <t>Isabelle Plant</t>
  </si>
  <si>
    <t>Eve Lewis</t>
  </si>
  <si>
    <t>Isabelle Price</t>
  </si>
  <si>
    <t>Lydia Lane-Craddock</t>
  </si>
  <si>
    <t>Freya FinesAllin</t>
  </si>
  <si>
    <t>Gigi Thomas</t>
  </si>
  <si>
    <t>Niamh Barguss</t>
  </si>
  <si>
    <t>Amy Harland</t>
  </si>
  <si>
    <t>Abi Hathaway</t>
  </si>
  <si>
    <t>Alex Westbury</t>
  </si>
  <si>
    <t>Sophia Donovan</t>
  </si>
  <si>
    <t>Emma Grundy</t>
  </si>
  <si>
    <t>Isabelle Mason</t>
  </si>
  <si>
    <t>Tom Tyler</t>
  </si>
  <si>
    <t>Alex Veloso</t>
  </si>
  <si>
    <t>Eammon Clowes</t>
  </si>
  <si>
    <t>Ben Lucas</t>
  </si>
  <si>
    <t>Noah Sandland</t>
  </si>
  <si>
    <t>Cian Gopal</t>
  </si>
  <si>
    <t>Cameron Thomas</t>
  </si>
  <si>
    <t>Christian Roe</t>
  </si>
  <si>
    <t>Oliver Hall</t>
  </si>
  <si>
    <t>Jack Newman</t>
  </si>
  <si>
    <t>Tom Hipwood</t>
  </si>
  <si>
    <t>Jake Hough</t>
  </si>
  <si>
    <t>Jake Phillips</t>
  </si>
  <si>
    <t>Birmingham Running, Athletics &amp; Triathlon Club</t>
  </si>
  <si>
    <t>James Vaughan</t>
  </si>
  <si>
    <t>Henry Williams</t>
  </si>
  <si>
    <t>Dylan Jones</t>
  </si>
  <si>
    <t>Tim White</t>
  </si>
  <si>
    <t>Dip n dash</t>
  </si>
  <si>
    <t>josh</t>
  </si>
  <si>
    <t>james mucklow</t>
  </si>
  <si>
    <t>cameron black</t>
  </si>
  <si>
    <t>Series Total</t>
  </si>
  <si>
    <t>rosa</t>
  </si>
  <si>
    <t>only 5 athletes ranked as they have completed enough event for ranking</t>
  </si>
  <si>
    <t>only 8 athletes ranked as they have completed enough event for ranking</t>
  </si>
  <si>
    <t>only 7 athletes ranked as they have completed enough event for ranking</t>
  </si>
  <si>
    <t>only 4 athletes ranked as they have completed enough event for ranking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</si>
</sst>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0"/>
      <name val="Arial"/>
      <family val="2"/>
    </font>
    <font>
      <sz val="10"/>
      <color rgb="FF282827"/>
      <name val="&amp;quot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DFDFDF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/>
    </xf>
    <xf numFmtId="0" fontId="2" fillId="0" borderId="1" xfId="1" applyBorder="1" applyAlignment="1">
      <alignment vertic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/>
    <xf numFmtId="0" fontId="0" fillId="0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7"/>
  <sheetViews>
    <sheetView zoomScaleNormal="100" workbookViewId="0">
      <selection activeCell="H1" sqref="H1"/>
    </sheetView>
  </sheetViews>
  <sheetFormatPr defaultRowHeight="13.2"/>
  <cols>
    <col min="1" max="1" width="5.33203125" bestFit="1" customWidth="1"/>
    <col min="2" max="2" width="15"/>
    <col min="3" max="3" width="61.6640625" bestFit="1" customWidth="1"/>
    <col min="4" max="6" width="5" bestFit="1" customWidth="1"/>
    <col min="7" max="7" width="10.88671875" style="1" bestFit="1" customWidth="1"/>
    <col min="8" max="8" width="11.109375" style="1" customWidth="1"/>
    <col min="9" max="9" width="6.5546875" style="1" customWidth="1"/>
    <col min="10" max="10" width="22" style="1" bestFit="1" customWidth="1"/>
    <col min="11" max="11" width="22.109375" style="1" bestFit="1" customWidth="1"/>
    <col min="12" max="12" width="20.44140625" style="1" bestFit="1" customWidth="1"/>
    <col min="13" max="13" width="9.88671875" style="1" bestFit="1" customWidth="1"/>
    <col min="14" max="15" width="2" style="1" bestFit="1" customWidth="1"/>
    <col min="16" max="16" width="20.88671875" style="1" bestFit="1" customWidth="1"/>
    <col min="17" max="17" width="25.6640625" style="1" bestFit="1" customWidth="1"/>
    <col min="18" max="18" width="20.6640625" style="1" bestFit="1" customWidth="1"/>
    <col min="19" max="19" width="21.88671875" style="1" bestFit="1" customWidth="1"/>
    <col min="20" max="23" width="2" bestFit="1" customWidth="1"/>
    <col min="24" max="1028" width="11.5546875"/>
  </cols>
  <sheetData>
    <row r="1" spans="1:23">
      <c r="A1" t="s">
        <v>0</v>
      </c>
      <c r="B1" t="s">
        <v>1</v>
      </c>
      <c r="C1" t="s">
        <v>2</v>
      </c>
      <c r="F1" s="6" t="s">
        <v>140</v>
      </c>
      <c r="G1" s="1" t="s">
        <v>139</v>
      </c>
      <c r="I1" s="1" t="s">
        <v>3</v>
      </c>
      <c r="J1" s="1" t="s">
        <v>4</v>
      </c>
      <c r="K1" s="1" t="s">
        <v>5</v>
      </c>
      <c r="L1" s="1" t="s">
        <v>11</v>
      </c>
      <c r="M1" s="1" t="s">
        <v>135</v>
      </c>
      <c r="P1" s="1" t="s">
        <v>6</v>
      </c>
      <c r="Q1" s="1" t="s">
        <v>7</v>
      </c>
      <c r="R1" s="1" t="s">
        <v>9</v>
      </c>
      <c r="S1" s="1" t="s">
        <v>10</v>
      </c>
    </row>
    <row r="2" spans="1:23">
      <c r="A2">
        <v>1</v>
      </c>
      <c r="B2" t="s">
        <v>14</v>
      </c>
      <c r="C2" t="s">
        <v>15</v>
      </c>
      <c r="F2" s="6">
        <f>J2+K2+P2+Q2+S2</f>
        <v>4992</v>
      </c>
      <c r="G2" s="1">
        <f t="shared" ref="G2:G15" si="0">MAX(D2:E2)</f>
        <v>0</v>
      </c>
      <c r="H2" s="1">
        <f>RANK(G2,G:G,0)</f>
        <v>1</v>
      </c>
      <c r="I2" s="1">
        <f t="shared" ref="I2:I15" si="1">SUM(J2:S2)</f>
        <v>6877</v>
      </c>
      <c r="J2" s="4">
        <v>994</v>
      </c>
      <c r="K2" s="4">
        <v>1000</v>
      </c>
      <c r="L2" s="1">
        <v>906</v>
      </c>
      <c r="M2" s="1">
        <v>979</v>
      </c>
      <c r="N2" s="1">
        <v>0</v>
      </c>
      <c r="O2" s="1">
        <v>0</v>
      </c>
      <c r="P2" s="4">
        <v>1000</v>
      </c>
      <c r="Q2" s="4">
        <v>1000</v>
      </c>
      <c r="R2" s="1" t="s">
        <v>16</v>
      </c>
      <c r="S2" s="4">
        <v>998</v>
      </c>
      <c r="T2">
        <v>0</v>
      </c>
      <c r="U2">
        <v>0</v>
      </c>
      <c r="V2">
        <v>0</v>
      </c>
      <c r="W2">
        <v>0</v>
      </c>
    </row>
    <row r="3" spans="1:23">
      <c r="A3">
        <v>2</v>
      </c>
      <c r="B3" t="s">
        <v>17</v>
      </c>
      <c r="C3" t="s">
        <v>18</v>
      </c>
      <c r="F3" s="6">
        <f>K3+L3+P3+Q3++S3</f>
        <v>4770</v>
      </c>
      <c r="G3" s="1">
        <f t="shared" si="0"/>
        <v>0</v>
      </c>
      <c r="H3" s="1">
        <f>RANK(G3,G:G,0)</f>
        <v>1</v>
      </c>
      <c r="I3" s="1">
        <f t="shared" si="1"/>
        <v>6640</v>
      </c>
      <c r="J3" s="1">
        <v>884</v>
      </c>
      <c r="K3" s="4">
        <v>994</v>
      </c>
      <c r="L3" s="4">
        <v>990</v>
      </c>
      <c r="M3" s="1">
        <v>986</v>
      </c>
      <c r="N3" s="1">
        <v>0</v>
      </c>
      <c r="O3" s="1">
        <v>0</v>
      </c>
      <c r="P3" s="4">
        <v>860</v>
      </c>
      <c r="Q3" s="4">
        <v>999</v>
      </c>
      <c r="R3" s="1" t="s">
        <v>16</v>
      </c>
      <c r="S3" s="4">
        <v>927</v>
      </c>
      <c r="T3">
        <v>0</v>
      </c>
      <c r="U3">
        <v>0</v>
      </c>
      <c r="V3">
        <v>0</v>
      </c>
      <c r="W3">
        <v>0</v>
      </c>
    </row>
    <row r="4" spans="1:23">
      <c r="A4">
        <v>3</v>
      </c>
      <c r="B4" t="s">
        <v>19</v>
      </c>
      <c r="C4" t="s">
        <v>20</v>
      </c>
      <c r="F4" s="6">
        <f>K4+L4+P4+Q4+R4</f>
        <v>4698</v>
      </c>
      <c r="G4" s="1">
        <f t="shared" si="0"/>
        <v>0</v>
      </c>
      <c r="H4" s="1">
        <f>RANK(G4,G:G,0)</f>
        <v>1</v>
      </c>
      <c r="I4" s="1">
        <f t="shared" si="1"/>
        <v>6496</v>
      </c>
      <c r="J4" s="1" t="s">
        <v>16</v>
      </c>
      <c r="K4" s="4">
        <v>936</v>
      </c>
      <c r="L4" s="4">
        <v>1000</v>
      </c>
      <c r="M4" s="1">
        <v>899</v>
      </c>
      <c r="N4" s="1">
        <v>0</v>
      </c>
      <c r="O4" s="1">
        <v>0</v>
      </c>
      <c r="P4" s="4">
        <v>928</v>
      </c>
      <c r="Q4" s="4">
        <v>924</v>
      </c>
      <c r="R4" s="4">
        <v>910</v>
      </c>
      <c r="S4" s="1">
        <v>899</v>
      </c>
      <c r="T4">
        <v>0</v>
      </c>
      <c r="U4">
        <v>0</v>
      </c>
      <c r="V4">
        <v>0</v>
      </c>
      <c r="W4">
        <v>0</v>
      </c>
    </row>
    <row r="5" spans="1:23">
      <c r="A5">
        <v>4</v>
      </c>
      <c r="B5" t="s">
        <v>21</v>
      </c>
      <c r="F5" s="6">
        <f>K5+L5+P5+Q5+R5</f>
        <v>4441</v>
      </c>
      <c r="G5" s="1">
        <f t="shared" si="0"/>
        <v>0</v>
      </c>
      <c r="H5" s="1">
        <f>RANK(G5,G:G,0)</f>
        <v>1</v>
      </c>
      <c r="I5" s="1">
        <f t="shared" si="1"/>
        <v>4441</v>
      </c>
      <c r="J5" s="1" t="s">
        <v>16</v>
      </c>
      <c r="K5" s="4">
        <v>875</v>
      </c>
      <c r="L5" s="4">
        <v>867</v>
      </c>
      <c r="M5" s="1" t="s">
        <v>16</v>
      </c>
      <c r="N5" s="1">
        <v>0</v>
      </c>
      <c r="O5" s="1">
        <v>0</v>
      </c>
      <c r="P5" s="4">
        <v>877</v>
      </c>
      <c r="Q5" s="4">
        <v>974</v>
      </c>
      <c r="R5" s="4">
        <v>848</v>
      </c>
      <c r="S5" s="1" t="s">
        <v>16</v>
      </c>
      <c r="T5">
        <v>0</v>
      </c>
      <c r="U5">
        <v>0</v>
      </c>
      <c r="V5">
        <v>0</v>
      </c>
      <c r="W5">
        <v>0</v>
      </c>
    </row>
    <row r="6" spans="1:23">
      <c r="A6">
        <v>5</v>
      </c>
      <c r="B6" t="s">
        <v>22</v>
      </c>
      <c r="C6" t="s">
        <v>20</v>
      </c>
      <c r="F6" s="6">
        <f>J6+K6+Q6+R6+S6</f>
        <v>4280</v>
      </c>
      <c r="G6" s="1">
        <f t="shared" si="0"/>
        <v>0</v>
      </c>
      <c r="H6" s="1">
        <f>RANK(G6,G:G,0)</f>
        <v>1</v>
      </c>
      <c r="I6" s="1">
        <f t="shared" si="1"/>
        <v>5088</v>
      </c>
      <c r="J6" s="4">
        <v>878</v>
      </c>
      <c r="K6" s="4">
        <v>818</v>
      </c>
      <c r="L6" s="1" t="s">
        <v>16</v>
      </c>
      <c r="M6" s="1">
        <v>808</v>
      </c>
      <c r="N6" s="1">
        <v>0</v>
      </c>
      <c r="O6" s="1">
        <v>0</v>
      </c>
      <c r="P6" s="1" t="s">
        <v>16</v>
      </c>
      <c r="Q6" s="4">
        <v>957</v>
      </c>
      <c r="R6" s="4">
        <v>796</v>
      </c>
      <c r="S6" s="4">
        <v>831</v>
      </c>
      <c r="T6">
        <v>0</v>
      </c>
      <c r="U6">
        <v>0</v>
      </c>
      <c r="V6">
        <v>0</v>
      </c>
      <c r="W6">
        <v>0</v>
      </c>
    </row>
    <row r="7" spans="1:23">
      <c r="A7">
        <v>6</v>
      </c>
      <c r="B7" t="s">
        <v>23</v>
      </c>
      <c r="C7" t="s">
        <v>15</v>
      </c>
      <c r="F7" s="6">
        <f>R7+S7+M7+L7</f>
        <v>3967</v>
      </c>
      <c r="G7" s="1">
        <f t="shared" si="0"/>
        <v>0</v>
      </c>
      <c r="I7" s="1">
        <f t="shared" si="1"/>
        <v>3967</v>
      </c>
      <c r="J7" s="1" t="s">
        <v>16</v>
      </c>
      <c r="K7" s="1" t="s">
        <v>16</v>
      </c>
      <c r="L7" s="1">
        <v>981</v>
      </c>
      <c r="M7" s="1">
        <v>986</v>
      </c>
      <c r="N7" s="1">
        <v>0</v>
      </c>
      <c r="O7" s="1">
        <v>0</v>
      </c>
      <c r="P7" s="1" t="s">
        <v>16</v>
      </c>
      <c r="Q7" s="1" t="s">
        <v>16</v>
      </c>
      <c r="R7" s="1">
        <v>1000</v>
      </c>
      <c r="S7" s="1">
        <v>1000</v>
      </c>
      <c r="T7">
        <v>0</v>
      </c>
      <c r="U7">
        <v>0</v>
      </c>
      <c r="V7">
        <v>0</v>
      </c>
      <c r="W7">
        <v>0</v>
      </c>
    </row>
    <row r="8" spans="1:23">
      <c r="A8">
        <v>7</v>
      </c>
      <c r="B8" t="s">
        <v>24</v>
      </c>
      <c r="F8" s="6">
        <f>J8+M8+P8</f>
        <v>2980</v>
      </c>
      <c r="G8" s="1">
        <f t="shared" si="0"/>
        <v>0</v>
      </c>
      <c r="I8" s="1">
        <f t="shared" si="1"/>
        <v>3970</v>
      </c>
      <c r="J8" s="5">
        <v>1000</v>
      </c>
      <c r="K8" s="5" t="s">
        <v>16</v>
      </c>
      <c r="L8" s="5">
        <v>990</v>
      </c>
      <c r="M8" s="5">
        <v>1000</v>
      </c>
      <c r="N8" s="5">
        <v>0</v>
      </c>
      <c r="O8" s="5">
        <v>0</v>
      </c>
      <c r="P8" s="5">
        <v>980</v>
      </c>
      <c r="Q8" s="1" t="s">
        <v>16</v>
      </c>
      <c r="R8" s="1" t="s">
        <v>16</v>
      </c>
      <c r="S8" s="1" t="s">
        <v>16</v>
      </c>
      <c r="T8">
        <v>0</v>
      </c>
      <c r="U8">
        <v>0</v>
      </c>
      <c r="V8">
        <v>0</v>
      </c>
      <c r="W8">
        <v>0</v>
      </c>
    </row>
    <row r="9" spans="1:23">
      <c r="A9">
        <v>8</v>
      </c>
      <c r="B9" t="s">
        <v>25</v>
      </c>
      <c r="C9" t="s">
        <v>26</v>
      </c>
      <c r="F9" s="6">
        <f>J9+M9+R9</f>
        <v>2885</v>
      </c>
      <c r="G9" s="1">
        <f t="shared" si="0"/>
        <v>0</v>
      </c>
      <c r="I9" s="1">
        <f t="shared" si="1"/>
        <v>3818</v>
      </c>
      <c r="J9" s="1">
        <v>980</v>
      </c>
      <c r="K9" s="1">
        <v>933</v>
      </c>
      <c r="L9" s="1" t="s">
        <v>16</v>
      </c>
      <c r="M9" s="1">
        <v>980</v>
      </c>
      <c r="N9" s="1">
        <v>0</v>
      </c>
      <c r="O9" s="1">
        <v>0</v>
      </c>
      <c r="P9" s="1" t="s">
        <v>16</v>
      </c>
      <c r="Q9" s="1" t="s">
        <v>16</v>
      </c>
      <c r="R9" s="1">
        <v>925</v>
      </c>
      <c r="S9" s="1" t="s">
        <v>16</v>
      </c>
      <c r="T9">
        <v>0</v>
      </c>
      <c r="U9">
        <v>0</v>
      </c>
      <c r="V9">
        <v>0</v>
      </c>
      <c r="W9">
        <v>0</v>
      </c>
    </row>
    <row r="10" spans="1:23">
      <c r="A10">
        <v>9</v>
      </c>
      <c r="B10" t="s">
        <v>27</v>
      </c>
      <c r="C10" t="s">
        <v>28</v>
      </c>
      <c r="F10" s="6">
        <f>J10+S10</f>
        <v>1838</v>
      </c>
      <c r="G10" s="1">
        <f t="shared" si="0"/>
        <v>0</v>
      </c>
      <c r="I10" s="1">
        <f t="shared" si="1"/>
        <v>1838</v>
      </c>
      <c r="J10" s="1">
        <v>923</v>
      </c>
      <c r="K10" s="1" t="s">
        <v>16</v>
      </c>
      <c r="L10" s="1" t="s">
        <v>16</v>
      </c>
      <c r="M10" s="1" t="s">
        <v>16</v>
      </c>
      <c r="N10" s="1">
        <v>0</v>
      </c>
      <c r="O10" s="1">
        <v>0</v>
      </c>
      <c r="P10" s="1" t="s">
        <v>16</v>
      </c>
      <c r="Q10" s="1" t="s">
        <v>16</v>
      </c>
      <c r="R10" s="1" t="s">
        <v>16</v>
      </c>
      <c r="S10" s="1">
        <v>915</v>
      </c>
      <c r="T10">
        <v>0</v>
      </c>
      <c r="U10">
        <v>0</v>
      </c>
      <c r="V10">
        <v>0</v>
      </c>
      <c r="W10">
        <v>0</v>
      </c>
    </row>
    <row r="11" spans="1:23">
      <c r="A11">
        <v>10</v>
      </c>
      <c r="B11" t="s">
        <v>29</v>
      </c>
      <c r="C11" t="s">
        <v>15</v>
      </c>
      <c r="F11" s="6">
        <f>P11+Q11</f>
        <v>1716</v>
      </c>
      <c r="G11" s="1">
        <f t="shared" si="0"/>
        <v>0</v>
      </c>
      <c r="I11" s="1">
        <f t="shared" si="1"/>
        <v>1716</v>
      </c>
      <c r="J11" s="1" t="s">
        <v>16</v>
      </c>
      <c r="K11" s="1" t="s">
        <v>16</v>
      </c>
      <c r="L11" s="1" t="s">
        <v>16</v>
      </c>
      <c r="M11" s="1" t="s">
        <v>16</v>
      </c>
      <c r="N11" s="1">
        <v>0</v>
      </c>
      <c r="O11" s="1">
        <v>0</v>
      </c>
      <c r="P11" s="1">
        <v>759</v>
      </c>
      <c r="Q11" s="1">
        <v>957</v>
      </c>
      <c r="R11" s="1" t="s">
        <v>16</v>
      </c>
      <c r="S11" s="1" t="s">
        <v>16</v>
      </c>
      <c r="T11">
        <v>0</v>
      </c>
      <c r="U11">
        <v>0</v>
      </c>
      <c r="V11">
        <v>0</v>
      </c>
      <c r="W11">
        <v>0</v>
      </c>
    </row>
    <row r="12" spans="1:23">
      <c r="A12">
        <v>11</v>
      </c>
      <c r="B12" t="s">
        <v>30</v>
      </c>
      <c r="C12" t="s">
        <v>31</v>
      </c>
      <c r="F12" s="6">
        <f>Q12+S12</f>
        <v>1608</v>
      </c>
      <c r="G12" s="1">
        <f t="shared" si="0"/>
        <v>0</v>
      </c>
      <c r="I12" s="1">
        <f t="shared" si="1"/>
        <v>1608</v>
      </c>
      <c r="J12" s="1" t="s">
        <v>16</v>
      </c>
      <c r="K12" s="1" t="s">
        <v>16</v>
      </c>
      <c r="L12" s="1" t="s">
        <v>16</v>
      </c>
      <c r="M12" s="1" t="s">
        <v>16</v>
      </c>
      <c r="N12" s="1">
        <v>0</v>
      </c>
      <c r="O12" s="1">
        <v>0</v>
      </c>
      <c r="P12" s="1" t="s">
        <v>16</v>
      </c>
      <c r="Q12" s="1">
        <v>845</v>
      </c>
      <c r="R12" s="1" t="s">
        <v>16</v>
      </c>
      <c r="S12" s="1">
        <v>763</v>
      </c>
      <c r="T12">
        <v>0</v>
      </c>
      <c r="U12">
        <v>0</v>
      </c>
      <c r="V12">
        <v>0</v>
      </c>
      <c r="W12">
        <v>0</v>
      </c>
    </row>
    <row r="13" spans="1:23">
      <c r="A13">
        <v>12</v>
      </c>
      <c r="B13" t="s">
        <v>32</v>
      </c>
      <c r="C13" t="s">
        <v>28</v>
      </c>
      <c r="F13" s="6">
        <f>J13</f>
        <v>806</v>
      </c>
      <c r="G13" s="1">
        <f t="shared" si="0"/>
        <v>0</v>
      </c>
      <c r="I13" s="1">
        <f t="shared" si="1"/>
        <v>806</v>
      </c>
      <c r="J13" s="1">
        <v>806</v>
      </c>
      <c r="K13" s="1" t="s">
        <v>16</v>
      </c>
      <c r="L13" s="1" t="s">
        <v>16</v>
      </c>
      <c r="M13" s="1" t="s">
        <v>16</v>
      </c>
      <c r="N13" s="1">
        <v>0</v>
      </c>
      <c r="O13" s="1">
        <v>0</v>
      </c>
      <c r="P13" s="1" t="s">
        <v>16</v>
      </c>
      <c r="Q13" s="1" t="s">
        <v>16</v>
      </c>
      <c r="R13" s="1" t="s">
        <v>16</v>
      </c>
      <c r="S13" s="1" t="s">
        <v>16</v>
      </c>
      <c r="T13">
        <v>0</v>
      </c>
      <c r="U13">
        <v>0</v>
      </c>
      <c r="V13">
        <v>0</v>
      </c>
      <c r="W13">
        <v>0</v>
      </c>
    </row>
    <row r="14" spans="1:23">
      <c r="A14">
        <v>13</v>
      </c>
      <c r="B14" t="s">
        <v>33</v>
      </c>
      <c r="C14" t="s">
        <v>31</v>
      </c>
      <c r="F14" s="6">
        <f>Q14</f>
        <v>753</v>
      </c>
      <c r="G14" s="1">
        <f t="shared" si="0"/>
        <v>0</v>
      </c>
      <c r="I14" s="1">
        <f t="shared" si="1"/>
        <v>753</v>
      </c>
      <c r="J14" s="1" t="s">
        <v>16</v>
      </c>
      <c r="K14" s="1" t="s">
        <v>16</v>
      </c>
      <c r="L14" s="1" t="s">
        <v>16</v>
      </c>
      <c r="M14" s="1" t="s">
        <v>16</v>
      </c>
      <c r="N14" s="1">
        <v>0</v>
      </c>
      <c r="O14" s="1">
        <v>0</v>
      </c>
      <c r="P14" s="1" t="s">
        <v>16</v>
      </c>
      <c r="Q14" s="1">
        <v>753</v>
      </c>
      <c r="R14" s="1" t="s">
        <v>16</v>
      </c>
      <c r="S14" s="1" t="s">
        <v>16</v>
      </c>
      <c r="T14">
        <v>0</v>
      </c>
      <c r="U14">
        <v>0</v>
      </c>
      <c r="V14">
        <v>0</v>
      </c>
      <c r="W14">
        <v>0</v>
      </c>
    </row>
    <row r="15" spans="1:23">
      <c r="A15">
        <v>14</v>
      </c>
      <c r="B15" t="s">
        <v>34</v>
      </c>
      <c r="C15" t="s">
        <v>20</v>
      </c>
      <c r="F15" s="6">
        <f>Q15</f>
        <v>713</v>
      </c>
      <c r="G15" s="1">
        <f t="shared" si="0"/>
        <v>0</v>
      </c>
      <c r="I15" s="1">
        <f t="shared" si="1"/>
        <v>713</v>
      </c>
      <c r="J15" s="1" t="s">
        <v>16</v>
      </c>
      <c r="K15" s="1" t="s">
        <v>16</v>
      </c>
      <c r="L15" s="1" t="s">
        <v>16</v>
      </c>
      <c r="M15" s="1" t="s">
        <v>16</v>
      </c>
      <c r="N15" s="1">
        <v>0</v>
      </c>
      <c r="O15" s="1">
        <v>0</v>
      </c>
      <c r="P15" s="1" t="s">
        <v>16</v>
      </c>
      <c r="Q15" s="1">
        <v>713</v>
      </c>
      <c r="R15" s="1" t="s">
        <v>16</v>
      </c>
      <c r="S15" s="1" t="s">
        <v>16</v>
      </c>
      <c r="T15">
        <v>0</v>
      </c>
      <c r="U15">
        <v>0</v>
      </c>
      <c r="V15">
        <v>0</v>
      </c>
      <c r="W15">
        <v>0</v>
      </c>
    </row>
    <row r="17" spans="2:14">
      <c r="C17" t="s">
        <v>141</v>
      </c>
    </row>
    <row r="18" spans="2:14" ht="13.8" thickBot="1">
      <c r="B18" s="2"/>
      <c r="C18" s="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2:14" ht="13.8" thickBot="1">
      <c r="B19" s="2"/>
      <c r="C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2:14" ht="13.8" thickBot="1">
      <c r="B20" s="2"/>
      <c r="C20" s="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2:14" ht="13.8" thickBot="1">
      <c r="B21" s="2"/>
      <c r="C21" s="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2:14" ht="13.8" thickBot="1">
      <c r="B22" s="2"/>
      <c r="C22" s="3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2:14" ht="13.8" thickBot="1">
      <c r="B23" s="2"/>
      <c r="C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2:14" ht="13.8" thickBot="1">
      <c r="B24" s="2"/>
      <c r="C24" s="3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2:14" ht="13.8" thickBot="1">
      <c r="B25" s="2"/>
      <c r="C25" s="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2:14" ht="13.8" thickBot="1">
      <c r="B26" s="2"/>
      <c r="C26" s="3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2:14" ht="13.8" thickBot="1">
      <c r="B27" s="2"/>
      <c r="C27" s="3"/>
      <c r="G27"/>
      <c r="H27"/>
      <c r="I27"/>
      <c r="J27"/>
      <c r="K27"/>
      <c r="L27"/>
      <c r="M27"/>
      <c r="N27"/>
    </row>
  </sheetData>
  <sortState ref="A2:W16">
    <sortCondition descending="1" ref="F2:F16"/>
  </sortState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2"/>
  <sheetViews>
    <sheetView zoomScaleNormal="100" workbookViewId="0">
      <selection activeCell="G1" sqref="G1"/>
    </sheetView>
  </sheetViews>
  <sheetFormatPr defaultRowHeight="13.2"/>
  <cols>
    <col min="1" max="1" width="5.6640625"/>
    <col min="2" max="2" width="18.6640625"/>
    <col min="3" max="3" width="25.5546875" bestFit="1" customWidth="1"/>
    <col min="4" max="5" width="5" customWidth="1"/>
    <col min="6" max="6" width="5" bestFit="1" customWidth="1"/>
    <col min="7" max="7" width="7" bestFit="1" customWidth="1"/>
    <col min="9" max="9" width="6.5546875" bestFit="1" customWidth="1"/>
    <col min="10" max="10" width="22" bestFit="1" customWidth="1"/>
    <col min="11" max="11" width="22.109375" bestFit="1" customWidth="1"/>
    <col min="12" max="12" width="20.44140625" bestFit="1" customWidth="1"/>
    <col min="13" max="13" width="9.88671875" bestFit="1" customWidth="1"/>
    <col min="14" max="15" width="2" hidden="1" customWidth="1"/>
    <col min="16" max="16" width="20.88671875" bestFit="1" customWidth="1"/>
    <col min="17" max="17" width="25.6640625" bestFit="1" customWidth="1"/>
    <col min="18" max="18" width="20.6640625" bestFit="1" customWidth="1"/>
    <col min="19" max="19" width="21.88671875" bestFit="1" customWidth="1"/>
    <col min="20" max="20" width="2" bestFit="1" customWidth="1"/>
    <col min="21" max="21" width="11.33203125" bestFit="1" customWidth="1"/>
    <col min="22" max="22" width="18.44140625" bestFit="1" customWidth="1"/>
    <col min="23" max="23" width="2" bestFit="1" customWidth="1"/>
    <col min="24" max="1030" width="11.5546875"/>
  </cols>
  <sheetData>
    <row r="1" spans="1:23">
      <c r="A1" t="s">
        <v>0</v>
      </c>
      <c r="B1" t="s">
        <v>1</v>
      </c>
      <c r="C1" t="s">
        <v>2</v>
      </c>
      <c r="I1" t="s">
        <v>3</v>
      </c>
      <c r="J1" t="s">
        <v>4</v>
      </c>
      <c r="K1" t="s">
        <v>5</v>
      </c>
      <c r="L1" t="s">
        <v>11</v>
      </c>
      <c r="M1" t="s">
        <v>135</v>
      </c>
      <c r="P1" t="s">
        <v>6</v>
      </c>
      <c r="Q1" t="s">
        <v>7</v>
      </c>
      <c r="R1" t="s">
        <v>9</v>
      </c>
      <c r="S1" t="s">
        <v>10</v>
      </c>
      <c r="U1" t="s">
        <v>12</v>
      </c>
      <c r="V1" t="s">
        <v>13</v>
      </c>
    </row>
    <row r="2" spans="1:23">
      <c r="A2">
        <v>1</v>
      </c>
      <c r="B2" t="s">
        <v>35</v>
      </c>
      <c r="C2" t="s">
        <v>15</v>
      </c>
      <c r="D2">
        <f t="shared" ref="D2:D19" si="0">LARGE(J2:O2,1)+LARGE(J2:O2,2)+LARGE(P2:W2,1)+LARGE(P2:W2,2)+LARGE(P2:W2,3)</f>
        <v>4989</v>
      </c>
      <c r="E2">
        <f t="shared" ref="E2:E19" si="1">LARGE(J2:O2,1)+LARGE(P2:W2,4)+LARGE(P2:W2,1)+LARGE(P2:W2,2)+LARGE(P2:W2,3)</f>
        <v>4999</v>
      </c>
      <c r="F2" s="1">
        <f t="shared" ref="F2:F19" si="2">MAX(D2:E2)</f>
        <v>4999</v>
      </c>
      <c r="G2" s="4">
        <f>J2+P2+Q2+R2+S2</f>
        <v>4999</v>
      </c>
      <c r="H2" s="1">
        <f t="shared" ref="H2:H9" si="3">RANK(F2,F:F,0)</f>
        <v>1</v>
      </c>
      <c r="I2">
        <f t="shared" ref="I2:I19" si="4">SUM(J2:S2)</f>
        <v>6949</v>
      </c>
      <c r="J2" s="6">
        <v>1000</v>
      </c>
      <c r="K2" t="s">
        <v>16</v>
      </c>
      <c r="L2">
        <v>961</v>
      </c>
      <c r="M2" s="7">
        <v>989</v>
      </c>
      <c r="N2">
        <v>0</v>
      </c>
      <c r="O2">
        <v>0</v>
      </c>
      <c r="P2" s="6">
        <v>999</v>
      </c>
      <c r="Q2" s="6">
        <v>1000</v>
      </c>
      <c r="R2" s="6">
        <v>1000</v>
      </c>
      <c r="S2" s="6">
        <v>1000</v>
      </c>
      <c r="T2">
        <v>0</v>
      </c>
      <c r="U2">
        <v>0</v>
      </c>
      <c r="V2">
        <v>0</v>
      </c>
      <c r="W2">
        <v>0</v>
      </c>
    </row>
    <row r="3" spans="1:23">
      <c r="A3">
        <v>2</v>
      </c>
      <c r="B3" t="s">
        <v>36</v>
      </c>
      <c r="C3" t="s">
        <v>15</v>
      </c>
      <c r="D3">
        <f t="shared" si="0"/>
        <v>4870</v>
      </c>
      <c r="E3">
        <f t="shared" si="1"/>
        <v>3905</v>
      </c>
      <c r="F3" s="1">
        <f t="shared" si="2"/>
        <v>4870</v>
      </c>
      <c r="G3" s="4">
        <f>K3+L3+P3+Q3+S3</f>
        <v>4870</v>
      </c>
      <c r="H3" s="1">
        <f t="shared" si="3"/>
        <v>2</v>
      </c>
      <c r="I3">
        <f t="shared" si="4"/>
        <v>4870</v>
      </c>
      <c r="J3" t="s">
        <v>16</v>
      </c>
      <c r="K3" s="6">
        <v>1000</v>
      </c>
      <c r="L3" s="6">
        <v>965</v>
      </c>
      <c r="M3" t="s">
        <v>16</v>
      </c>
      <c r="N3">
        <v>0</v>
      </c>
      <c r="O3">
        <v>0</v>
      </c>
      <c r="P3" s="6">
        <v>984</v>
      </c>
      <c r="Q3" s="6">
        <v>989</v>
      </c>
      <c r="R3" t="s">
        <v>16</v>
      </c>
      <c r="S3" s="6">
        <v>932</v>
      </c>
      <c r="T3">
        <v>0</v>
      </c>
      <c r="U3">
        <v>0</v>
      </c>
      <c r="V3">
        <v>0</v>
      </c>
      <c r="W3">
        <v>0</v>
      </c>
    </row>
    <row r="4" spans="1:23">
      <c r="A4">
        <v>3</v>
      </c>
      <c r="B4" t="s">
        <v>37</v>
      </c>
      <c r="C4" t="s">
        <v>38</v>
      </c>
      <c r="D4">
        <f t="shared" si="0"/>
        <v>4795</v>
      </c>
      <c r="E4">
        <f t="shared" si="1"/>
        <v>3795</v>
      </c>
      <c r="F4" s="1">
        <f t="shared" si="2"/>
        <v>4795</v>
      </c>
      <c r="G4" s="4">
        <f>L4+M4+P4+Q4+R4</f>
        <v>4795</v>
      </c>
      <c r="H4" s="1">
        <f t="shared" si="3"/>
        <v>3</v>
      </c>
      <c r="I4">
        <f t="shared" si="4"/>
        <v>5767</v>
      </c>
      <c r="J4" t="s">
        <v>16</v>
      </c>
      <c r="K4">
        <v>972</v>
      </c>
      <c r="L4" s="6">
        <v>1000</v>
      </c>
      <c r="M4" s="6">
        <v>1000</v>
      </c>
      <c r="N4">
        <v>0</v>
      </c>
      <c r="O4">
        <v>0</v>
      </c>
      <c r="P4" s="6">
        <v>963</v>
      </c>
      <c r="Q4" s="6">
        <v>889</v>
      </c>
      <c r="R4" s="6">
        <v>943</v>
      </c>
      <c r="S4" t="s">
        <v>16</v>
      </c>
      <c r="T4">
        <v>0</v>
      </c>
      <c r="U4">
        <v>0</v>
      </c>
      <c r="V4">
        <v>0</v>
      </c>
      <c r="W4">
        <v>0</v>
      </c>
    </row>
    <row r="5" spans="1:23">
      <c r="A5">
        <v>4</v>
      </c>
      <c r="B5" t="s">
        <v>44</v>
      </c>
      <c r="C5" t="s">
        <v>18</v>
      </c>
      <c r="D5">
        <f t="shared" si="0"/>
        <v>4780</v>
      </c>
      <c r="E5">
        <f t="shared" si="1"/>
        <v>3847</v>
      </c>
      <c r="F5" s="1">
        <f t="shared" si="2"/>
        <v>4780</v>
      </c>
      <c r="G5" s="4">
        <f>L5+M5+P5+Q5+R5</f>
        <v>4780</v>
      </c>
      <c r="H5" s="1">
        <f t="shared" si="3"/>
        <v>4</v>
      </c>
      <c r="I5">
        <f t="shared" si="4"/>
        <v>4780</v>
      </c>
      <c r="J5" t="s">
        <v>16</v>
      </c>
      <c r="K5" t="s">
        <v>16</v>
      </c>
      <c r="L5" s="6">
        <v>933</v>
      </c>
      <c r="M5" s="6">
        <v>983</v>
      </c>
      <c r="N5">
        <v>0</v>
      </c>
      <c r="O5">
        <v>0</v>
      </c>
      <c r="P5" s="6">
        <v>1000</v>
      </c>
      <c r="Q5" s="6">
        <v>954</v>
      </c>
      <c r="R5" s="6">
        <v>910</v>
      </c>
      <c r="S5" t="s">
        <v>16</v>
      </c>
      <c r="T5">
        <v>0</v>
      </c>
      <c r="U5">
        <v>0</v>
      </c>
      <c r="V5">
        <v>0</v>
      </c>
      <c r="W5">
        <v>0</v>
      </c>
    </row>
    <row r="6" spans="1:23">
      <c r="A6">
        <v>5</v>
      </c>
      <c r="B6" t="s">
        <v>39</v>
      </c>
      <c r="C6" t="s">
        <v>15</v>
      </c>
      <c r="D6">
        <f t="shared" si="0"/>
        <v>4699</v>
      </c>
      <c r="E6">
        <f t="shared" si="1"/>
        <v>4702</v>
      </c>
      <c r="F6" s="1">
        <f t="shared" si="2"/>
        <v>4702</v>
      </c>
      <c r="G6" s="4">
        <f>J6+L6+P6+Q6+S6</f>
        <v>4699</v>
      </c>
      <c r="H6" s="1">
        <f t="shared" si="3"/>
        <v>5</v>
      </c>
      <c r="I6">
        <f t="shared" si="4"/>
        <v>7333</v>
      </c>
      <c r="J6" s="6">
        <v>892</v>
      </c>
      <c r="K6">
        <v>879</v>
      </c>
      <c r="L6" s="6">
        <v>942</v>
      </c>
      <c r="M6">
        <v>860</v>
      </c>
      <c r="N6">
        <v>0</v>
      </c>
      <c r="O6">
        <v>0</v>
      </c>
      <c r="P6" s="6">
        <v>979</v>
      </c>
      <c r="Q6" s="6">
        <v>930</v>
      </c>
      <c r="R6">
        <v>895</v>
      </c>
      <c r="S6" s="6">
        <v>956</v>
      </c>
      <c r="T6">
        <v>0</v>
      </c>
      <c r="U6">
        <v>0</v>
      </c>
      <c r="V6">
        <v>0</v>
      </c>
      <c r="W6">
        <v>0</v>
      </c>
    </row>
    <row r="7" spans="1:23">
      <c r="A7">
        <v>6</v>
      </c>
      <c r="B7" t="s">
        <v>41</v>
      </c>
      <c r="C7" t="s">
        <v>38</v>
      </c>
      <c r="D7">
        <f t="shared" si="0"/>
        <v>4339</v>
      </c>
      <c r="E7">
        <f t="shared" si="1"/>
        <v>4246</v>
      </c>
      <c r="F7" s="1">
        <f t="shared" si="2"/>
        <v>4339</v>
      </c>
      <c r="G7" s="4">
        <f>J7+K7+P7+R7+S7</f>
        <v>4339</v>
      </c>
      <c r="H7" s="1">
        <f t="shared" si="3"/>
        <v>6</v>
      </c>
      <c r="I7">
        <f t="shared" si="4"/>
        <v>6031</v>
      </c>
      <c r="J7" s="6">
        <v>916</v>
      </c>
      <c r="K7" s="6">
        <v>893</v>
      </c>
      <c r="L7" t="s">
        <v>16</v>
      </c>
      <c r="M7">
        <v>892</v>
      </c>
      <c r="N7">
        <v>0</v>
      </c>
      <c r="O7">
        <v>0</v>
      </c>
      <c r="P7" s="6">
        <v>886</v>
      </c>
      <c r="Q7" s="7">
        <v>800</v>
      </c>
      <c r="R7" s="6">
        <v>818</v>
      </c>
      <c r="S7" s="6">
        <v>826</v>
      </c>
      <c r="T7">
        <v>0</v>
      </c>
      <c r="U7">
        <v>0</v>
      </c>
      <c r="V7">
        <v>0</v>
      </c>
      <c r="W7">
        <v>0</v>
      </c>
    </row>
    <row r="8" spans="1:23">
      <c r="A8">
        <v>7</v>
      </c>
      <c r="B8" t="s">
        <v>42</v>
      </c>
      <c r="C8" t="s">
        <v>43</v>
      </c>
      <c r="D8">
        <f t="shared" si="0"/>
        <v>3892</v>
      </c>
      <c r="E8">
        <f t="shared" si="1"/>
        <v>3089</v>
      </c>
      <c r="F8" s="1">
        <f t="shared" si="2"/>
        <v>3892</v>
      </c>
      <c r="G8" s="4">
        <f>K8+L8+P8+Q8+R8</f>
        <v>3892</v>
      </c>
      <c r="H8" s="1">
        <f t="shared" si="3"/>
        <v>7</v>
      </c>
      <c r="I8">
        <f t="shared" si="4"/>
        <v>3892</v>
      </c>
      <c r="J8" t="s">
        <v>16</v>
      </c>
      <c r="K8" s="6">
        <v>803</v>
      </c>
      <c r="L8" s="6">
        <v>806</v>
      </c>
      <c r="M8" t="s">
        <v>16</v>
      </c>
      <c r="N8">
        <v>0</v>
      </c>
      <c r="O8">
        <v>0</v>
      </c>
      <c r="P8" s="6">
        <v>781</v>
      </c>
      <c r="Q8" s="6">
        <v>754</v>
      </c>
      <c r="R8" s="6">
        <v>748</v>
      </c>
      <c r="S8" t="s">
        <v>16</v>
      </c>
      <c r="T8">
        <v>0</v>
      </c>
      <c r="U8">
        <v>0</v>
      </c>
      <c r="V8">
        <v>0</v>
      </c>
      <c r="W8">
        <v>0</v>
      </c>
    </row>
    <row r="9" spans="1:23">
      <c r="A9">
        <v>8</v>
      </c>
      <c r="B9" t="s">
        <v>45</v>
      </c>
      <c r="C9" t="s">
        <v>43</v>
      </c>
      <c r="D9">
        <f t="shared" si="0"/>
        <v>3688</v>
      </c>
      <c r="E9">
        <f t="shared" si="1"/>
        <v>3654</v>
      </c>
      <c r="F9" s="1">
        <f t="shared" si="2"/>
        <v>3688</v>
      </c>
      <c r="G9" s="4">
        <f>J9+K9+P9+Q9+S9</f>
        <v>3688</v>
      </c>
      <c r="H9" s="1">
        <f t="shared" si="3"/>
        <v>8</v>
      </c>
      <c r="I9">
        <f t="shared" si="4"/>
        <v>4301</v>
      </c>
      <c r="J9" s="6">
        <v>766</v>
      </c>
      <c r="K9" s="6">
        <v>647</v>
      </c>
      <c r="L9" t="s">
        <v>16</v>
      </c>
      <c r="M9" t="s">
        <v>16</v>
      </c>
      <c r="N9">
        <v>0</v>
      </c>
      <c r="O9">
        <v>0</v>
      </c>
      <c r="P9" s="6">
        <v>829</v>
      </c>
      <c r="Q9" s="6">
        <v>719</v>
      </c>
      <c r="R9">
        <v>613</v>
      </c>
      <c r="S9" s="6">
        <v>727</v>
      </c>
      <c r="T9">
        <v>0</v>
      </c>
      <c r="U9">
        <v>0</v>
      </c>
      <c r="V9">
        <v>0</v>
      </c>
      <c r="W9">
        <v>0</v>
      </c>
    </row>
    <row r="10" spans="1:23">
      <c r="A10">
        <v>9</v>
      </c>
      <c r="B10" t="s">
        <v>40</v>
      </c>
      <c r="C10" t="s">
        <v>18</v>
      </c>
      <c r="D10">
        <f t="shared" si="0"/>
        <v>3578</v>
      </c>
      <c r="E10">
        <f t="shared" si="1"/>
        <v>2701</v>
      </c>
      <c r="F10" s="1">
        <f t="shared" si="2"/>
        <v>3578</v>
      </c>
      <c r="G10" s="4">
        <f>K10+L10+P10+Q10</f>
        <v>3578</v>
      </c>
      <c r="H10" s="1"/>
      <c r="I10">
        <f t="shared" si="4"/>
        <v>4438</v>
      </c>
      <c r="J10">
        <v>860</v>
      </c>
      <c r="K10">
        <v>877</v>
      </c>
      <c r="L10">
        <v>969</v>
      </c>
      <c r="M10" t="s">
        <v>16</v>
      </c>
      <c r="N10">
        <v>0</v>
      </c>
      <c r="O10">
        <v>0</v>
      </c>
      <c r="P10">
        <v>902</v>
      </c>
      <c r="Q10">
        <v>830</v>
      </c>
      <c r="R10" t="s">
        <v>16</v>
      </c>
      <c r="S10" t="s">
        <v>16</v>
      </c>
      <c r="T10">
        <v>0</v>
      </c>
      <c r="U10">
        <v>0</v>
      </c>
      <c r="V10">
        <v>0</v>
      </c>
      <c r="W10">
        <v>0</v>
      </c>
    </row>
    <row r="11" spans="1:23">
      <c r="A11">
        <v>10</v>
      </c>
      <c r="B11" t="s">
        <v>46</v>
      </c>
      <c r="C11" t="s">
        <v>38</v>
      </c>
      <c r="D11">
        <f t="shared" si="0"/>
        <v>2722</v>
      </c>
      <c r="E11">
        <f t="shared" si="1"/>
        <v>1882</v>
      </c>
      <c r="F11" s="1">
        <f t="shared" si="2"/>
        <v>2722</v>
      </c>
      <c r="G11" s="4">
        <f>K11+L11+Q11</f>
        <v>2722</v>
      </c>
      <c r="H11" s="1"/>
      <c r="I11">
        <f t="shared" si="4"/>
        <v>2722</v>
      </c>
      <c r="J11" t="s">
        <v>16</v>
      </c>
      <c r="K11">
        <v>840</v>
      </c>
      <c r="L11">
        <v>922</v>
      </c>
      <c r="M11" t="s">
        <v>16</v>
      </c>
      <c r="N11">
        <v>0</v>
      </c>
      <c r="O11">
        <v>0</v>
      </c>
      <c r="P11" t="s">
        <v>16</v>
      </c>
      <c r="Q11">
        <v>960</v>
      </c>
      <c r="R11" t="s">
        <v>16</v>
      </c>
      <c r="S11" t="s">
        <v>16</v>
      </c>
      <c r="T11">
        <v>0</v>
      </c>
      <c r="U11">
        <v>0</v>
      </c>
      <c r="V11">
        <v>0</v>
      </c>
      <c r="W11">
        <v>0</v>
      </c>
    </row>
    <row r="12" spans="1:23">
      <c r="A12">
        <v>11</v>
      </c>
      <c r="B12" t="s">
        <v>47</v>
      </c>
      <c r="C12" t="s">
        <v>18</v>
      </c>
      <c r="D12">
        <f t="shared" si="0"/>
        <v>2181</v>
      </c>
      <c r="E12">
        <f t="shared" si="1"/>
        <v>1443</v>
      </c>
      <c r="F12" s="1">
        <f t="shared" si="2"/>
        <v>2181</v>
      </c>
      <c r="G12" s="4">
        <f>J12+L12+Q12</f>
        <v>2181</v>
      </c>
      <c r="H12" s="1"/>
      <c r="I12">
        <f t="shared" si="4"/>
        <v>2181</v>
      </c>
      <c r="J12">
        <v>772</v>
      </c>
      <c r="K12" t="s">
        <v>16</v>
      </c>
      <c r="L12">
        <v>738</v>
      </c>
      <c r="M12" t="s">
        <v>16</v>
      </c>
      <c r="N12">
        <v>0</v>
      </c>
      <c r="O12">
        <v>0</v>
      </c>
      <c r="P12" t="s">
        <v>16</v>
      </c>
      <c r="Q12">
        <v>671</v>
      </c>
      <c r="R12" t="s">
        <v>16</v>
      </c>
      <c r="S12" t="s">
        <v>16</v>
      </c>
      <c r="T12">
        <v>0</v>
      </c>
      <c r="U12">
        <v>0</v>
      </c>
      <c r="V12">
        <v>0</v>
      </c>
      <c r="W12">
        <v>0</v>
      </c>
    </row>
    <row r="13" spans="1:23">
      <c r="A13">
        <v>12</v>
      </c>
      <c r="B13" t="s">
        <v>48</v>
      </c>
      <c r="D13">
        <f t="shared" si="0"/>
        <v>1880</v>
      </c>
      <c r="E13">
        <f t="shared" si="1"/>
        <v>969</v>
      </c>
      <c r="F13" s="1">
        <f t="shared" si="2"/>
        <v>1880</v>
      </c>
      <c r="G13" s="4">
        <f>J13+K13</f>
        <v>1880</v>
      </c>
      <c r="H13" s="1"/>
      <c r="I13">
        <f t="shared" si="4"/>
        <v>1880</v>
      </c>
      <c r="J13">
        <v>911</v>
      </c>
      <c r="K13">
        <v>969</v>
      </c>
      <c r="L13" t="s">
        <v>16</v>
      </c>
      <c r="M13" t="s">
        <v>16</v>
      </c>
      <c r="N13">
        <v>0</v>
      </c>
      <c r="O13">
        <v>0</v>
      </c>
      <c r="P13" t="s">
        <v>16</v>
      </c>
      <c r="Q13" t="s">
        <v>16</v>
      </c>
      <c r="R13" t="s">
        <v>16</v>
      </c>
      <c r="S13" t="s">
        <v>16</v>
      </c>
      <c r="T13">
        <v>0</v>
      </c>
      <c r="U13">
        <v>0</v>
      </c>
      <c r="V13">
        <v>0</v>
      </c>
      <c r="W13">
        <v>0</v>
      </c>
    </row>
    <row r="14" spans="1:23">
      <c r="A14">
        <v>13</v>
      </c>
      <c r="B14" t="s">
        <v>49</v>
      </c>
      <c r="C14" t="s">
        <v>50</v>
      </c>
      <c r="D14">
        <f t="shared" si="0"/>
        <v>1779</v>
      </c>
      <c r="E14">
        <f t="shared" si="1"/>
        <v>1779</v>
      </c>
      <c r="F14" s="1">
        <f t="shared" si="2"/>
        <v>1779</v>
      </c>
      <c r="G14" s="4">
        <f>P14+S14</f>
        <v>1779</v>
      </c>
      <c r="H14" s="1"/>
      <c r="I14">
        <f t="shared" si="4"/>
        <v>1779</v>
      </c>
      <c r="J14" t="s">
        <v>16</v>
      </c>
      <c r="K14" t="s">
        <v>16</v>
      </c>
      <c r="L14" t="s">
        <v>16</v>
      </c>
      <c r="M14" t="s">
        <v>16</v>
      </c>
      <c r="N14">
        <v>0</v>
      </c>
      <c r="O14">
        <v>0</v>
      </c>
      <c r="P14">
        <v>950</v>
      </c>
      <c r="Q14" t="s">
        <v>16</v>
      </c>
      <c r="R14" t="s">
        <v>16</v>
      </c>
      <c r="S14">
        <v>829</v>
      </c>
      <c r="T14">
        <v>0</v>
      </c>
      <c r="U14">
        <v>0</v>
      </c>
      <c r="V14">
        <v>0</v>
      </c>
      <c r="W14">
        <v>0</v>
      </c>
    </row>
    <row r="15" spans="1:23">
      <c r="A15">
        <v>14</v>
      </c>
      <c r="B15" t="s">
        <v>51</v>
      </c>
      <c r="D15">
        <f t="shared" si="0"/>
        <v>993</v>
      </c>
      <c r="E15">
        <f t="shared" si="1"/>
        <v>993</v>
      </c>
      <c r="F15" s="1">
        <f t="shared" si="2"/>
        <v>993</v>
      </c>
      <c r="G15" s="4">
        <f>Q15</f>
        <v>993</v>
      </c>
      <c r="H15" s="1"/>
      <c r="I15">
        <f t="shared" si="4"/>
        <v>993</v>
      </c>
      <c r="J15" t="s">
        <v>16</v>
      </c>
      <c r="K15" t="s">
        <v>16</v>
      </c>
      <c r="L15" t="s">
        <v>16</v>
      </c>
      <c r="M15" t="s">
        <v>16</v>
      </c>
      <c r="N15">
        <v>0</v>
      </c>
      <c r="O15">
        <v>0</v>
      </c>
      <c r="P15" t="s">
        <v>16</v>
      </c>
      <c r="Q15">
        <v>993</v>
      </c>
      <c r="R15" t="s">
        <v>16</v>
      </c>
      <c r="S15" t="s">
        <v>16</v>
      </c>
      <c r="T15">
        <v>0</v>
      </c>
      <c r="U15">
        <v>0</v>
      </c>
      <c r="V15">
        <v>0</v>
      </c>
      <c r="W15">
        <v>0</v>
      </c>
    </row>
    <row r="16" spans="1:23">
      <c r="A16">
        <v>15</v>
      </c>
      <c r="B16" t="s">
        <v>52</v>
      </c>
      <c r="C16" t="s">
        <v>53</v>
      </c>
      <c r="D16">
        <f t="shared" si="0"/>
        <v>892</v>
      </c>
      <c r="E16">
        <f t="shared" si="1"/>
        <v>892</v>
      </c>
      <c r="F16" s="1">
        <f t="shared" si="2"/>
        <v>892</v>
      </c>
      <c r="G16" s="4">
        <f>S16</f>
        <v>892</v>
      </c>
      <c r="H16" s="1"/>
      <c r="I16">
        <f t="shared" si="4"/>
        <v>892</v>
      </c>
      <c r="J16" t="s">
        <v>16</v>
      </c>
      <c r="K16" t="s">
        <v>16</v>
      </c>
      <c r="L16" t="s">
        <v>16</v>
      </c>
      <c r="M16" t="s">
        <v>16</v>
      </c>
      <c r="N16">
        <v>0</v>
      </c>
      <c r="O16">
        <v>0</v>
      </c>
      <c r="P16" t="s">
        <v>16</v>
      </c>
      <c r="Q16" t="s">
        <v>16</v>
      </c>
      <c r="R16" t="s">
        <v>16</v>
      </c>
      <c r="S16">
        <v>892</v>
      </c>
      <c r="T16">
        <v>0</v>
      </c>
      <c r="U16">
        <v>0</v>
      </c>
      <c r="V16">
        <v>0</v>
      </c>
      <c r="W16">
        <v>0</v>
      </c>
    </row>
    <row r="17" spans="1:23">
      <c r="A17">
        <v>16</v>
      </c>
      <c r="B17" t="s">
        <v>54</v>
      </c>
      <c r="D17">
        <f t="shared" si="0"/>
        <v>821</v>
      </c>
      <c r="E17">
        <f t="shared" si="1"/>
        <v>821</v>
      </c>
      <c r="F17" s="1">
        <f t="shared" si="2"/>
        <v>821</v>
      </c>
      <c r="G17" s="4">
        <f>K17</f>
        <v>821</v>
      </c>
      <c r="H17" s="1"/>
      <c r="I17">
        <f t="shared" si="4"/>
        <v>821</v>
      </c>
      <c r="J17" t="s">
        <v>16</v>
      </c>
      <c r="K17">
        <v>821</v>
      </c>
      <c r="L17" t="s">
        <v>16</v>
      </c>
      <c r="M17" t="s">
        <v>16</v>
      </c>
      <c r="N17">
        <v>0</v>
      </c>
      <c r="O17">
        <v>0</v>
      </c>
      <c r="P17" t="s">
        <v>16</v>
      </c>
      <c r="Q17" t="s">
        <v>16</v>
      </c>
      <c r="R17" t="s">
        <v>16</v>
      </c>
      <c r="S17" t="s">
        <v>16</v>
      </c>
      <c r="T17">
        <v>0</v>
      </c>
      <c r="U17">
        <v>0</v>
      </c>
      <c r="V17">
        <v>0</v>
      </c>
      <c r="W17">
        <v>0</v>
      </c>
    </row>
    <row r="18" spans="1:23">
      <c r="A18">
        <v>17</v>
      </c>
      <c r="B18" t="s">
        <v>55</v>
      </c>
      <c r="C18" t="s">
        <v>56</v>
      </c>
      <c r="D18">
        <f t="shared" si="0"/>
        <v>681</v>
      </c>
      <c r="E18">
        <f t="shared" si="1"/>
        <v>681</v>
      </c>
      <c r="F18" s="1">
        <f t="shared" si="2"/>
        <v>681</v>
      </c>
      <c r="G18" s="4">
        <f>R18</f>
        <v>681</v>
      </c>
      <c r="H18" s="1"/>
      <c r="I18">
        <f t="shared" si="4"/>
        <v>681</v>
      </c>
      <c r="J18" t="s">
        <v>16</v>
      </c>
      <c r="K18" t="s">
        <v>16</v>
      </c>
      <c r="L18" t="s">
        <v>16</v>
      </c>
      <c r="M18" t="s">
        <v>16</v>
      </c>
      <c r="N18">
        <v>0</v>
      </c>
      <c r="O18">
        <v>0</v>
      </c>
      <c r="P18" t="s">
        <v>16</v>
      </c>
      <c r="Q18" t="s">
        <v>16</v>
      </c>
      <c r="R18">
        <v>681</v>
      </c>
      <c r="S18" t="s">
        <v>16</v>
      </c>
      <c r="T18">
        <v>0</v>
      </c>
      <c r="U18">
        <v>0</v>
      </c>
      <c r="V18">
        <v>0</v>
      </c>
      <c r="W18">
        <v>0</v>
      </c>
    </row>
    <row r="19" spans="1:23">
      <c r="A19">
        <v>18</v>
      </c>
      <c r="B19" t="s">
        <v>136</v>
      </c>
      <c r="D19">
        <f t="shared" si="0"/>
        <v>677</v>
      </c>
      <c r="E19">
        <f t="shared" si="1"/>
        <v>677</v>
      </c>
      <c r="F19" s="1">
        <f t="shared" si="2"/>
        <v>677</v>
      </c>
      <c r="G19" s="4">
        <f>I19</f>
        <v>677</v>
      </c>
      <c r="H19" s="1"/>
      <c r="I19">
        <f t="shared" si="4"/>
        <v>677</v>
      </c>
      <c r="M19">
        <v>677</v>
      </c>
      <c r="N19">
        <v>0</v>
      </c>
      <c r="O19">
        <v>0</v>
      </c>
      <c r="T19">
        <v>0</v>
      </c>
      <c r="U19">
        <v>0</v>
      </c>
      <c r="V19">
        <v>0</v>
      </c>
      <c r="W19">
        <v>0</v>
      </c>
    </row>
    <row r="22" spans="1:23">
      <c r="C22" t="s">
        <v>142</v>
      </c>
    </row>
  </sheetData>
  <sortState ref="A2:W21">
    <sortCondition descending="1" ref="G2:G21"/>
  </sortState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5"/>
  <sheetViews>
    <sheetView zoomScaleNormal="100" workbookViewId="0">
      <selection activeCell="C26" sqref="C26"/>
    </sheetView>
  </sheetViews>
  <sheetFormatPr defaultRowHeight="13.2"/>
  <cols>
    <col min="1" max="1" width="5.6640625"/>
    <col min="2" max="2" width="15.33203125"/>
    <col min="3" max="3" width="30.109375" bestFit="1" customWidth="1"/>
    <col min="4" max="5" width="5" hidden="1" customWidth="1"/>
    <col min="6" max="6" width="5" bestFit="1" customWidth="1"/>
    <col min="7" max="7" width="8.5546875" bestFit="1" customWidth="1"/>
    <col min="8" max="8" width="3" bestFit="1" customWidth="1"/>
    <col min="9" max="9" width="6.5546875" bestFit="1" customWidth="1"/>
    <col min="10" max="10" width="22" style="1" bestFit="1" customWidth="1"/>
    <col min="11" max="11" width="22.109375" style="1" bestFit="1" customWidth="1"/>
    <col min="12" max="12" width="20.44140625" style="1" bestFit="1" customWidth="1"/>
    <col min="13" max="13" width="9.88671875" style="1" bestFit="1" customWidth="1"/>
    <col min="14" max="15" width="2" style="1" bestFit="1" customWidth="1"/>
    <col min="16" max="16" width="20.88671875" style="1" bestFit="1" customWidth="1"/>
    <col min="17" max="17" width="25.6640625" style="1" bestFit="1" customWidth="1"/>
    <col min="18" max="18" width="20.6640625" style="1" bestFit="1" customWidth="1"/>
    <col min="19" max="19" width="21.88671875" style="1" bestFit="1" customWidth="1"/>
    <col min="20" max="22" width="11.6640625" hidden="1" customWidth="1"/>
    <col min="23" max="23" width="2" bestFit="1" customWidth="1"/>
    <col min="24" max="1031" width="11.5546875"/>
  </cols>
  <sheetData>
    <row r="1" spans="1:23">
      <c r="A1" t="s">
        <v>0</v>
      </c>
      <c r="B1" t="s">
        <v>1</v>
      </c>
      <c r="C1" t="s">
        <v>2</v>
      </c>
      <c r="I1" t="s">
        <v>3</v>
      </c>
      <c r="J1" s="1" t="s">
        <v>4</v>
      </c>
      <c r="K1" s="1" t="s">
        <v>5</v>
      </c>
      <c r="L1" s="1" t="s">
        <v>11</v>
      </c>
      <c r="M1" s="1" t="s">
        <v>135</v>
      </c>
      <c r="P1" s="1" t="s">
        <v>6</v>
      </c>
      <c r="Q1" s="1" t="s">
        <v>7</v>
      </c>
      <c r="R1" s="1" t="s">
        <v>9</v>
      </c>
      <c r="S1" s="1" t="s">
        <v>10</v>
      </c>
      <c r="U1" t="s">
        <v>12</v>
      </c>
      <c r="V1" t="s">
        <v>13</v>
      </c>
    </row>
    <row r="2" spans="1:23">
      <c r="A2">
        <v>1</v>
      </c>
      <c r="B2" t="s">
        <v>57</v>
      </c>
      <c r="D2">
        <f t="shared" ref="D2:D22" si="0">LARGE(J2:O2,1)+LARGE(J2:O2,2)+LARGE(P2:W2,1)+LARGE(P2:W2,2)+LARGE(P2:W2,3)</f>
        <v>5000</v>
      </c>
      <c r="E2">
        <f t="shared" ref="E2:E22" si="1">LARGE(J2:O2,1)+LARGE(P2:W2,4)+LARGE(P2:W2,1)+LARGE(P2:W2,2)+LARGE(P2:W2,3)</f>
        <v>4000</v>
      </c>
      <c r="F2" s="1">
        <f t="shared" ref="F2:F22" si="2">MAX(D2:E2)</f>
        <v>5000</v>
      </c>
      <c r="G2" s="4">
        <v>5000</v>
      </c>
      <c r="H2" s="1">
        <f t="shared" ref="H2:H9" si="3">RANK(F2,F:F,0)</f>
        <v>1</v>
      </c>
      <c r="I2">
        <f t="shared" ref="I2:I22" si="4">SUM(J2:X2)</f>
        <v>5000</v>
      </c>
      <c r="J2" s="1" t="s">
        <v>16</v>
      </c>
      <c r="K2" s="4">
        <v>1000</v>
      </c>
      <c r="L2" s="4">
        <v>1000</v>
      </c>
      <c r="M2" s="1" t="s">
        <v>16</v>
      </c>
      <c r="N2" s="1">
        <v>0</v>
      </c>
      <c r="O2" s="1">
        <v>0</v>
      </c>
      <c r="P2" s="1" t="s">
        <v>16</v>
      </c>
      <c r="Q2" s="4">
        <v>1000</v>
      </c>
      <c r="R2" s="4">
        <v>1000</v>
      </c>
      <c r="S2" s="4">
        <v>1000</v>
      </c>
      <c r="T2">
        <v>0</v>
      </c>
      <c r="U2">
        <v>0</v>
      </c>
      <c r="V2">
        <v>0</v>
      </c>
      <c r="W2">
        <v>0</v>
      </c>
    </row>
    <row r="3" spans="1:23">
      <c r="A3">
        <v>2</v>
      </c>
      <c r="B3" t="s">
        <v>58</v>
      </c>
      <c r="C3" t="s">
        <v>43</v>
      </c>
      <c r="D3">
        <f t="shared" si="0"/>
        <v>4946</v>
      </c>
      <c r="E3">
        <f t="shared" si="1"/>
        <v>3968</v>
      </c>
      <c r="F3" s="1">
        <f t="shared" si="2"/>
        <v>4946</v>
      </c>
      <c r="G3" s="4">
        <f>J3+K3+P3+R3+S3</f>
        <v>4946</v>
      </c>
      <c r="H3" s="1">
        <f t="shared" si="3"/>
        <v>2</v>
      </c>
      <c r="I3">
        <f t="shared" si="4"/>
        <v>4946</v>
      </c>
      <c r="J3" s="4">
        <v>1000</v>
      </c>
      <c r="K3" s="4">
        <v>978</v>
      </c>
      <c r="L3" s="1" t="s">
        <v>16</v>
      </c>
      <c r="M3" s="1" t="s">
        <v>16</v>
      </c>
      <c r="N3" s="1">
        <v>0</v>
      </c>
      <c r="O3" s="1">
        <v>0</v>
      </c>
      <c r="P3" s="4">
        <v>1000</v>
      </c>
      <c r="Q3" s="1" t="s">
        <v>16</v>
      </c>
      <c r="R3" s="4">
        <v>974</v>
      </c>
      <c r="S3" s="4">
        <v>994</v>
      </c>
      <c r="T3">
        <v>0</v>
      </c>
      <c r="U3">
        <v>0</v>
      </c>
      <c r="V3">
        <v>0</v>
      </c>
      <c r="W3">
        <v>0</v>
      </c>
    </row>
    <row r="4" spans="1:23">
      <c r="A4">
        <v>3</v>
      </c>
      <c r="B4" t="s">
        <v>59</v>
      </c>
      <c r="C4" t="s">
        <v>20</v>
      </c>
      <c r="D4">
        <f t="shared" si="0"/>
        <v>4846</v>
      </c>
      <c r="E4">
        <f t="shared" si="1"/>
        <v>4835</v>
      </c>
      <c r="F4" s="1">
        <f t="shared" si="2"/>
        <v>4846</v>
      </c>
      <c r="G4" s="4">
        <f>K4+M4+P4+Q4+S4</f>
        <v>4846</v>
      </c>
      <c r="H4" s="1">
        <f t="shared" si="3"/>
        <v>3</v>
      </c>
      <c r="I4">
        <f t="shared" si="4"/>
        <v>6705</v>
      </c>
      <c r="J4" s="1" t="s">
        <v>16</v>
      </c>
      <c r="K4" s="4">
        <v>948</v>
      </c>
      <c r="L4" s="1">
        <v>922</v>
      </c>
      <c r="M4" s="4">
        <v>1000</v>
      </c>
      <c r="N4" s="1">
        <v>0</v>
      </c>
      <c r="O4" s="1">
        <v>0</v>
      </c>
      <c r="P4" s="4">
        <v>974</v>
      </c>
      <c r="Q4" s="4">
        <v>955</v>
      </c>
      <c r="R4" s="1">
        <v>937</v>
      </c>
      <c r="S4" s="4">
        <v>969</v>
      </c>
      <c r="T4">
        <v>0</v>
      </c>
      <c r="U4">
        <v>0</v>
      </c>
      <c r="V4">
        <v>0</v>
      </c>
      <c r="W4">
        <v>0</v>
      </c>
    </row>
    <row r="5" spans="1:23">
      <c r="A5">
        <v>4</v>
      </c>
      <c r="B5" t="s">
        <v>60</v>
      </c>
      <c r="C5" t="s">
        <v>43</v>
      </c>
      <c r="D5">
        <f t="shared" si="0"/>
        <v>3819</v>
      </c>
      <c r="E5">
        <f t="shared" si="1"/>
        <v>4766</v>
      </c>
      <c r="F5" s="1">
        <f>MAX(D5:E5)</f>
        <v>4766</v>
      </c>
      <c r="G5" s="4">
        <f>K5+P5+Q5+R5+S5</f>
        <v>4766</v>
      </c>
      <c r="H5" s="1">
        <f t="shared" si="3"/>
        <v>4</v>
      </c>
      <c r="I5">
        <f>SUM(J5:X5)</f>
        <v>4766</v>
      </c>
      <c r="J5" s="1" t="s">
        <v>16</v>
      </c>
      <c r="K5" s="4">
        <v>900</v>
      </c>
      <c r="L5" s="1" t="s">
        <v>16</v>
      </c>
      <c r="M5" s="1" t="s">
        <v>16</v>
      </c>
      <c r="N5" s="1">
        <v>0</v>
      </c>
      <c r="O5" s="1">
        <v>0</v>
      </c>
      <c r="P5" s="4">
        <v>984</v>
      </c>
      <c r="Q5" s="4">
        <v>949</v>
      </c>
      <c r="R5" s="4">
        <v>947</v>
      </c>
      <c r="S5" s="4">
        <v>986</v>
      </c>
      <c r="T5">
        <v>0</v>
      </c>
      <c r="U5">
        <v>0</v>
      </c>
      <c r="V5">
        <v>0</v>
      </c>
      <c r="W5">
        <v>0</v>
      </c>
    </row>
    <row r="6" spans="1:23">
      <c r="A6">
        <v>5</v>
      </c>
      <c r="B6" t="s">
        <v>61</v>
      </c>
      <c r="D6">
        <f t="shared" si="0"/>
        <v>4601</v>
      </c>
      <c r="E6">
        <f t="shared" si="1"/>
        <v>4626</v>
      </c>
      <c r="F6" s="1">
        <f t="shared" si="2"/>
        <v>4626</v>
      </c>
      <c r="G6" s="4">
        <f>L6+P6+Q6+R6+S6</f>
        <v>4626</v>
      </c>
      <c r="H6" s="1">
        <f t="shared" si="3"/>
        <v>5</v>
      </c>
      <c r="I6">
        <f t="shared" si="4"/>
        <v>5494</v>
      </c>
      <c r="J6" s="1" t="s">
        <v>16</v>
      </c>
      <c r="K6" s="5">
        <v>868</v>
      </c>
      <c r="L6" s="4">
        <v>890</v>
      </c>
      <c r="M6" s="1" t="s">
        <v>16</v>
      </c>
      <c r="N6" s="1">
        <v>0</v>
      </c>
      <c r="O6" s="1">
        <v>0</v>
      </c>
      <c r="P6" s="4">
        <v>945</v>
      </c>
      <c r="Q6" s="4">
        <v>952</v>
      </c>
      <c r="R6" s="4">
        <v>893</v>
      </c>
      <c r="S6" s="4">
        <v>946</v>
      </c>
      <c r="T6">
        <v>0</v>
      </c>
      <c r="U6">
        <v>0</v>
      </c>
      <c r="V6">
        <v>0</v>
      </c>
      <c r="W6">
        <v>0</v>
      </c>
    </row>
    <row r="7" spans="1:23">
      <c r="A7">
        <v>6</v>
      </c>
      <c r="B7" t="s">
        <v>62</v>
      </c>
      <c r="C7" t="s">
        <v>43</v>
      </c>
      <c r="D7">
        <f t="shared" si="0"/>
        <v>4456</v>
      </c>
      <c r="E7">
        <f t="shared" si="1"/>
        <v>3601</v>
      </c>
      <c r="F7" s="1">
        <f t="shared" si="2"/>
        <v>4456</v>
      </c>
      <c r="G7" s="4">
        <f>K7+L7+P7+Q7+R7</f>
        <v>4456</v>
      </c>
      <c r="H7" s="1">
        <f t="shared" si="3"/>
        <v>6</v>
      </c>
      <c r="I7">
        <f t="shared" si="4"/>
        <v>4456</v>
      </c>
      <c r="J7" s="1" t="s">
        <v>16</v>
      </c>
      <c r="K7" s="4">
        <v>855</v>
      </c>
      <c r="L7" s="4">
        <v>886</v>
      </c>
      <c r="M7" s="1" t="s">
        <v>16</v>
      </c>
      <c r="N7" s="1">
        <v>0</v>
      </c>
      <c r="O7" s="1">
        <v>0</v>
      </c>
      <c r="P7" s="4">
        <v>895</v>
      </c>
      <c r="Q7" s="4">
        <v>940</v>
      </c>
      <c r="R7" s="4">
        <v>880</v>
      </c>
      <c r="S7" s="1" t="s">
        <v>16</v>
      </c>
      <c r="T7">
        <v>0</v>
      </c>
      <c r="U7">
        <v>0</v>
      </c>
      <c r="V7">
        <v>0</v>
      </c>
      <c r="W7">
        <v>0</v>
      </c>
    </row>
    <row r="8" spans="1:23">
      <c r="A8">
        <v>7</v>
      </c>
      <c r="B8" t="s">
        <v>63</v>
      </c>
      <c r="C8" t="s">
        <v>38</v>
      </c>
      <c r="D8">
        <f t="shared" si="0"/>
        <v>4350</v>
      </c>
      <c r="E8">
        <f t="shared" si="1"/>
        <v>3459</v>
      </c>
      <c r="F8" s="1">
        <f t="shared" si="2"/>
        <v>4350</v>
      </c>
      <c r="G8" s="4">
        <f>J8+M8+P8+R8+S8</f>
        <v>4350</v>
      </c>
      <c r="H8" s="1">
        <f t="shared" si="3"/>
        <v>7</v>
      </c>
      <c r="I8">
        <f t="shared" si="4"/>
        <v>5178</v>
      </c>
      <c r="J8" s="4">
        <v>904</v>
      </c>
      <c r="K8" s="1">
        <v>828</v>
      </c>
      <c r="L8" s="1" t="s">
        <v>16</v>
      </c>
      <c r="M8" s="4">
        <v>891</v>
      </c>
      <c r="N8" s="1">
        <v>0</v>
      </c>
      <c r="O8" s="1">
        <v>0</v>
      </c>
      <c r="P8" s="4">
        <v>876</v>
      </c>
      <c r="Q8" s="1" t="s">
        <v>16</v>
      </c>
      <c r="R8" s="4">
        <v>812</v>
      </c>
      <c r="S8" s="4">
        <v>867</v>
      </c>
      <c r="T8">
        <v>0</v>
      </c>
      <c r="U8">
        <v>0</v>
      </c>
      <c r="V8">
        <v>0</v>
      </c>
      <c r="W8">
        <v>0</v>
      </c>
    </row>
    <row r="9" spans="1:23">
      <c r="A9">
        <v>8</v>
      </c>
      <c r="B9" t="s">
        <v>64</v>
      </c>
      <c r="C9" t="s">
        <v>28</v>
      </c>
      <c r="D9">
        <f t="shared" si="0"/>
        <v>3479</v>
      </c>
      <c r="E9">
        <f t="shared" si="1"/>
        <v>3479</v>
      </c>
      <c r="F9" s="1">
        <f t="shared" si="2"/>
        <v>3479</v>
      </c>
      <c r="G9" s="4">
        <f>J9+P9+Q9+R9+S9</f>
        <v>3479</v>
      </c>
      <c r="H9" s="1">
        <f t="shared" si="3"/>
        <v>8</v>
      </c>
      <c r="I9">
        <f t="shared" si="4"/>
        <v>3479</v>
      </c>
      <c r="J9" s="4">
        <v>888</v>
      </c>
      <c r="K9" s="1" t="s">
        <v>16</v>
      </c>
      <c r="L9" s="1" t="s">
        <v>16</v>
      </c>
      <c r="M9" s="1" t="s">
        <v>16</v>
      </c>
      <c r="N9" s="1">
        <v>0</v>
      </c>
      <c r="O9" s="1">
        <v>0</v>
      </c>
      <c r="P9" s="4"/>
      <c r="Q9" s="4">
        <v>871</v>
      </c>
      <c r="R9" s="4">
        <v>830</v>
      </c>
      <c r="S9" s="4">
        <v>890</v>
      </c>
      <c r="T9">
        <v>0</v>
      </c>
      <c r="U9">
        <v>0</v>
      </c>
      <c r="V9">
        <v>0</v>
      </c>
      <c r="W9">
        <v>0</v>
      </c>
    </row>
    <row r="10" spans="1:23">
      <c r="A10">
        <v>9</v>
      </c>
      <c r="B10" t="s">
        <v>65</v>
      </c>
      <c r="C10" t="s">
        <v>20</v>
      </c>
      <c r="D10">
        <f t="shared" si="0"/>
        <v>3395</v>
      </c>
      <c r="E10">
        <f t="shared" si="1"/>
        <v>2599</v>
      </c>
      <c r="F10" s="1">
        <f t="shared" si="2"/>
        <v>3395</v>
      </c>
      <c r="G10" s="4">
        <f>J10+M10+P10+Q10</f>
        <v>3395</v>
      </c>
      <c r="H10" s="1"/>
      <c r="I10">
        <f t="shared" si="4"/>
        <v>4182</v>
      </c>
      <c r="J10" s="1">
        <v>859</v>
      </c>
      <c r="K10" s="1" t="s">
        <v>16</v>
      </c>
      <c r="L10" s="1">
        <v>787</v>
      </c>
      <c r="M10" s="1">
        <v>796</v>
      </c>
      <c r="N10" s="1">
        <v>0</v>
      </c>
      <c r="O10" s="1">
        <v>0</v>
      </c>
      <c r="P10" s="1">
        <v>867</v>
      </c>
      <c r="Q10" s="1">
        <v>873</v>
      </c>
      <c r="R10" s="1" t="s">
        <v>16</v>
      </c>
      <c r="S10" s="1" t="s">
        <v>16</v>
      </c>
      <c r="T10">
        <v>0</v>
      </c>
      <c r="U10">
        <v>0</v>
      </c>
      <c r="V10">
        <v>0</v>
      </c>
      <c r="W10">
        <v>0</v>
      </c>
    </row>
    <row r="11" spans="1:23">
      <c r="A11">
        <v>10</v>
      </c>
      <c r="B11" t="s">
        <v>66</v>
      </c>
      <c r="D11">
        <f t="shared" si="0"/>
        <v>2823</v>
      </c>
      <c r="E11">
        <f t="shared" si="1"/>
        <v>2823</v>
      </c>
      <c r="F11" s="1">
        <f t="shared" si="2"/>
        <v>2823</v>
      </c>
      <c r="G11" s="4">
        <f>Q11+R11+S11</f>
        <v>2823</v>
      </c>
      <c r="H11" s="1"/>
      <c r="I11">
        <f t="shared" si="4"/>
        <v>2823</v>
      </c>
      <c r="J11" s="1" t="s">
        <v>16</v>
      </c>
      <c r="K11" s="1" t="s">
        <v>16</v>
      </c>
      <c r="L11" s="1" t="s">
        <v>16</v>
      </c>
      <c r="M11" s="1" t="s">
        <v>16</v>
      </c>
      <c r="N11" s="1">
        <v>0</v>
      </c>
      <c r="O11" s="1">
        <v>0</v>
      </c>
      <c r="P11" s="1" t="s">
        <v>16</v>
      </c>
      <c r="Q11" s="1">
        <v>970</v>
      </c>
      <c r="R11" s="1">
        <v>931</v>
      </c>
      <c r="S11" s="1">
        <v>922</v>
      </c>
      <c r="T11">
        <v>0</v>
      </c>
      <c r="U11">
        <v>0</v>
      </c>
      <c r="V11">
        <v>0</v>
      </c>
      <c r="W11">
        <v>0</v>
      </c>
    </row>
    <row r="12" spans="1:23">
      <c r="A12">
        <v>11</v>
      </c>
      <c r="B12" t="s">
        <v>67</v>
      </c>
      <c r="C12" t="s">
        <v>38</v>
      </c>
      <c r="D12">
        <f t="shared" si="0"/>
        <v>2785</v>
      </c>
      <c r="E12">
        <f t="shared" si="1"/>
        <v>2785</v>
      </c>
      <c r="F12" s="1">
        <f t="shared" si="2"/>
        <v>2785</v>
      </c>
      <c r="G12" s="4">
        <f>P12+Q12+R12</f>
        <v>2785</v>
      </c>
      <c r="H12" s="1"/>
      <c r="I12">
        <f t="shared" si="4"/>
        <v>2785</v>
      </c>
      <c r="J12" s="1" t="s">
        <v>16</v>
      </c>
      <c r="K12" s="1" t="s">
        <v>16</v>
      </c>
      <c r="L12" s="1" t="s">
        <v>16</v>
      </c>
      <c r="M12" s="1" t="s">
        <v>16</v>
      </c>
      <c r="N12" s="1">
        <v>0</v>
      </c>
      <c r="O12" s="1">
        <v>0</v>
      </c>
      <c r="P12" s="1">
        <v>978</v>
      </c>
      <c r="Q12" s="1">
        <v>925</v>
      </c>
      <c r="R12" s="1">
        <v>882</v>
      </c>
      <c r="S12" s="1" t="s">
        <v>16</v>
      </c>
      <c r="T12">
        <v>0</v>
      </c>
      <c r="U12">
        <v>0</v>
      </c>
      <c r="V12">
        <v>0</v>
      </c>
      <c r="W12">
        <v>0</v>
      </c>
    </row>
    <row r="13" spans="1:23">
      <c r="A13">
        <v>12</v>
      </c>
      <c r="B13" t="s">
        <v>68</v>
      </c>
      <c r="C13" t="s">
        <v>38</v>
      </c>
      <c r="D13">
        <f t="shared" si="0"/>
        <v>2763</v>
      </c>
      <c r="E13">
        <f t="shared" si="1"/>
        <v>2763</v>
      </c>
      <c r="F13" s="1">
        <f t="shared" si="2"/>
        <v>2763</v>
      </c>
      <c r="G13" s="4">
        <f>P13+Q13+R13</f>
        <v>2763</v>
      </c>
      <c r="H13" s="1"/>
      <c r="I13">
        <f t="shared" si="4"/>
        <v>2763</v>
      </c>
      <c r="J13" s="1" t="s">
        <v>16</v>
      </c>
      <c r="K13" s="1" t="s">
        <v>16</v>
      </c>
      <c r="L13" s="1" t="s">
        <v>16</v>
      </c>
      <c r="M13" s="1" t="s">
        <v>16</v>
      </c>
      <c r="N13" s="1">
        <v>0</v>
      </c>
      <c r="O13" s="1">
        <v>0</v>
      </c>
      <c r="P13" s="1">
        <v>973</v>
      </c>
      <c r="Q13" s="1">
        <v>906</v>
      </c>
      <c r="R13" s="1">
        <v>884</v>
      </c>
      <c r="S13" s="1" t="s">
        <v>16</v>
      </c>
      <c r="T13">
        <v>0</v>
      </c>
      <c r="U13">
        <v>0</v>
      </c>
      <c r="V13">
        <v>0</v>
      </c>
      <c r="W13">
        <v>0</v>
      </c>
    </row>
    <row r="14" spans="1:23">
      <c r="A14">
        <v>13</v>
      </c>
      <c r="B14" t="s">
        <v>69</v>
      </c>
      <c r="C14" t="s">
        <v>20</v>
      </c>
      <c r="D14">
        <f t="shared" si="0"/>
        <v>2354</v>
      </c>
      <c r="E14">
        <f t="shared" si="1"/>
        <v>1588</v>
      </c>
      <c r="F14" s="1">
        <f t="shared" si="2"/>
        <v>2354</v>
      </c>
      <c r="G14" s="4">
        <f>J14+L14+P14+Q14</f>
        <v>2354</v>
      </c>
      <c r="H14" s="1"/>
      <c r="I14">
        <f t="shared" si="4"/>
        <v>3089</v>
      </c>
      <c r="J14" s="1">
        <v>816</v>
      </c>
      <c r="K14" s="1" t="s">
        <v>16</v>
      </c>
      <c r="L14" s="1">
        <v>766</v>
      </c>
      <c r="M14" s="1">
        <v>735</v>
      </c>
      <c r="N14" s="1">
        <v>0</v>
      </c>
      <c r="O14" s="1">
        <v>0</v>
      </c>
      <c r="Q14" s="1">
        <v>772</v>
      </c>
      <c r="R14" s="1" t="s">
        <v>16</v>
      </c>
      <c r="S14" s="1" t="s">
        <v>16</v>
      </c>
      <c r="T14">
        <v>0</v>
      </c>
      <c r="U14">
        <v>0</v>
      </c>
      <c r="V14">
        <v>0</v>
      </c>
      <c r="W14">
        <v>0</v>
      </c>
    </row>
    <row r="15" spans="1:23">
      <c r="A15">
        <v>14</v>
      </c>
      <c r="B15" t="s">
        <v>70</v>
      </c>
      <c r="C15" t="s">
        <v>43</v>
      </c>
      <c r="D15">
        <f t="shared" si="0"/>
        <v>2468</v>
      </c>
      <c r="E15">
        <f t="shared" si="1"/>
        <v>1675</v>
      </c>
      <c r="F15" s="1">
        <f t="shared" si="2"/>
        <v>2468</v>
      </c>
      <c r="G15" s="4">
        <f>J15+K15+Q15</f>
        <v>2468</v>
      </c>
      <c r="H15" s="1"/>
      <c r="I15">
        <f t="shared" si="4"/>
        <v>2468</v>
      </c>
      <c r="J15" s="1">
        <v>915</v>
      </c>
      <c r="K15" s="1">
        <v>793</v>
      </c>
      <c r="L15" s="1" t="s">
        <v>16</v>
      </c>
      <c r="M15" s="1" t="s">
        <v>16</v>
      </c>
      <c r="N15" s="1">
        <v>0</v>
      </c>
      <c r="O15" s="1">
        <v>0</v>
      </c>
      <c r="P15" s="1" t="s">
        <v>16</v>
      </c>
      <c r="Q15" s="1">
        <v>760</v>
      </c>
      <c r="R15" s="1" t="s">
        <v>16</v>
      </c>
      <c r="S15" s="1" t="s">
        <v>16</v>
      </c>
      <c r="T15">
        <v>0</v>
      </c>
      <c r="U15">
        <v>0</v>
      </c>
      <c r="V15">
        <v>0</v>
      </c>
      <c r="W15">
        <v>0</v>
      </c>
    </row>
    <row r="16" spans="1:23">
      <c r="A16">
        <v>15</v>
      </c>
      <c r="B16" t="s">
        <v>75</v>
      </c>
      <c r="C16" t="s">
        <v>76</v>
      </c>
      <c r="D16">
        <f t="shared" si="0"/>
        <v>1668</v>
      </c>
      <c r="E16">
        <f t="shared" si="1"/>
        <v>845</v>
      </c>
      <c r="F16" s="1">
        <f t="shared" si="2"/>
        <v>1668</v>
      </c>
      <c r="G16" s="4">
        <f>K16+M16</f>
        <v>1668</v>
      </c>
      <c r="H16" s="1"/>
      <c r="I16">
        <f t="shared" si="4"/>
        <v>1668</v>
      </c>
      <c r="J16" s="1" t="s">
        <v>16</v>
      </c>
      <c r="K16" s="1">
        <v>823</v>
      </c>
      <c r="L16" s="1" t="s">
        <v>16</v>
      </c>
      <c r="M16" s="1">
        <v>845</v>
      </c>
      <c r="N16" s="1">
        <v>0</v>
      </c>
      <c r="O16" s="1">
        <v>0</v>
      </c>
      <c r="P16" s="1" t="s">
        <v>16</v>
      </c>
      <c r="Q16" s="1" t="s">
        <v>16</v>
      </c>
      <c r="R16" s="1" t="s">
        <v>16</v>
      </c>
      <c r="S16" s="1" t="s">
        <v>16</v>
      </c>
      <c r="T16">
        <v>0</v>
      </c>
      <c r="U16">
        <v>0</v>
      </c>
      <c r="V16">
        <v>0</v>
      </c>
      <c r="W16">
        <v>0</v>
      </c>
    </row>
    <row r="17" spans="1:23">
      <c r="A17">
        <v>16</v>
      </c>
      <c r="B17" t="s">
        <v>77</v>
      </c>
      <c r="C17" t="s">
        <v>38</v>
      </c>
      <c r="D17">
        <f t="shared" si="0"/>
        <v>1632</v>
      </c>
      <c r="E17">
        <f t="shared" si="1"/>
        <v>1632</v>
      </c>
      <c r="F17" s="1">
        <f t="shared" si="2"/>
        <v>1632</v>
      </c>
      <c r="G17" s="4">
        <f>M17+P17</f>
        <v>1632</v>
      </c>
      <c r="H17" s="1"/>
      <c r="I17">
        <f t="shared" si="4"/>
        <v>1632</v>
      </c>
      <c r="J17" s="1" t="s">
        <v>16</v>
      </c>
      <c r="K17" s="1" t="s">
        <v>16</v>
      </c>
      <c r="L17" s="1" t="s">
        <v>16</v>
      </c>
      <c r="M17" s="1">
        <v>834</v>
      </c>
      <c r="N17" s="1">
        <v>0</v>
      </c>
      <c r="O17" s="1">
        <v>0</v>
      </c>
      <c r="P17" s="1">
        <v>798</v>
      </c>
      <c r="Q17" s="1" t="s">
        <v>16</v>
      </c>
      <c r="R17" s="1" t="s">
        <v>16</v>
      </c>
      <c r="S17" s="1" t="s">
        <v>16</v>
      </c>
      <c r="T17">
        <v>0</v>
      </c>
      <c r="U17">
        <v>0</v>
      </c>
      <c r="V17">
        <v>0</v>
      </c>
      <c r="W17">
        <v>0</v>
      </c>
    </row>
    <row r="18" spans="1:23">
      <c r="A18">
        <v>17</v>
      </c>
      <c r="B18" t="s">
        <v>71</v>
      </c>
      <c r="C18" t="s">
        <v>31</v>
      </c>
      <c r="D18">
        <f t="shared" si="0"/>
        <v>1627</v>
      </c>
      <c r="E18">
        <f t="shared" si="1"/>
        <v>1627</v>
      </c>
      <c r="F18" s="1">
        <f t="shared" si="2"/>
        <v>1627</v>
      </c>
      <c r="G18" s="4">
        <f>Q18+S18</f>
        <v>1627</v>
      </c>
      <c r="H18" s="1"/>
      <c r="I18">
        <f t="shared" si="4"/>
        <v>1627</v>
      </c>
      <c r="J18" s="1" t="s">
        <v>16</v>
      </c>
      <c r="K18" s="1" t="s">
        <v>16</v>
      </c>
      <c r="L18" s="1" t="s">
        <v>16</v>
      </c>
      <c r="M18" s="1" t="s">
        <v>16</v>
      </c>
      <c r="N18" s="1">
        <v>0</v>
      </c>
      <c r="O18" s="1">
        <v>0</v>
      </c>
      <c r="P18" s="1" t="s">
        <v>16</v>
      </c>
      <c r="Q18" s="1">
        <v>834</v>
      </c>
      <c r="R18" s="1" t="s">
        <v>16</v>
      </c>
      <c r="S18" s="1">
        <v>793</v>
      </c>
      <c r="T18">
        <v>0</v>
      </c>
      <c r="U18">
        <v>0</v>
      </c>
      <c r="V18">
        <v>0</v>
      </c>
      <c r="W18">
        <v>0</v>
      </c>
    </row>
    <row r="19" spans="1:23">
      <c r="A19">
        <v>18</v>
      </c>
      <c r="B19" t="s">
        <v>72</v>
      </c>
      <c r="D19">
        <f t="shared" si="0"/>
        <v>1380</v>
      </c>
      <c r="E19">
        <f t="shared" si="1"/>
        <v>709</v>
      </c>
      <c r="F19" s="1">
        <f t="shared" si="2"/>
        <v>1380</v>
      </c>
      <c r="G19" s="4">
        <f>J19+K19</f>
        <v>1380</v>
      </c>
      <c r="H19" s="1"/>
      <c r="I19">
        <f t="shared" si="4"/>
        <v>1380</v>
      </c>
      <c r="J19" s="1">
        <v>709</v>
      </c>
      <c r="K19" s="1">
        <v>671</v>
      </c>
      <c r="L19" s="1" t="s">
        <v>16</v>
      </c>
      <c r="M19" s="1" t="s">
        <v>16</v>
      </c>
      <c r="N19" s="1">
        <v>0</v>
      </c>
      <c r="O19" s="1">
        <v>0</v>
      </c>
      <c r="P19" s="1" t="s">
        <v>16</v>
      </c>
      <c r="Q19" s="1" t="s">
        <v>16</v>
      </c>
      <c r="R19" s="1" t="s">
        <v>16</v>
      </c>
      <c r="S19" s="1" t="s">
        <v>16</v>
      </c>
      <c r="T19">
        <v>0</v>
      </c>
      <c r="U19">
        <v>0</v>
      </c>
      <c r="V19">
        <v>0</v>
      </c>
      <c r="W19">
        <v>0</v>
      </c>
    </row>
    <row r="20" spans="1:23">
      <c r="A20">
        <v>19</v>
      </c>
      <c r="B20" t="s">
        <v>73</v>
      </c>
      <c r="D20">
        <f t="shared" si="0"/>
        <v>1341</v>
      </c>
      <c r="E20">
        <f t="shared" si="1"/>
        <v>1341</v>
      </c>
      <c r="F20" s="1">
        <f t="shared" si="2"/>
        <v>1341</v>
      </c>
      <c r="G20" s="4">
        <f>K20+Q20</f>
        <v>1341</v>
      </c>
      <c r="H20" s="1"/>
      <c r="I20">
        <f t="shared" si="4"/>
        <v>1341</v>
      </c>
      <c r="J20" s="1" t="s">
        <v>16</v>
      </c>
      <c r="K20" s="1">
        <v>672</v>
      </c>
      <c r="L20" s="1" t="s">
        <v>16</v>
      </c>
      <c r="M20" s="1" t="s">
        <v>16</v>
      </c>
      <c r="N20" s="1">
        <v>0</v>
      </c>
      <c r="O20" s="1">
        <v>0</v>
      </c>
      <c r="P20" s="1" t="s">
        <v>16</v>
      </c>
      <c r="Q20" s="1">
        <v>669</v>
      </c>
      <c r="R20" s="1" t="s">
        <v>16</v>
      </c>
      <c r="S20" s="1" t="s">
        <v>16</v>
      </c>
      <c r="T20">
        <v>0</v>
      </c>
      <c r="U20">
        <v>0</v>
      </c>
      <c r="V20">
        <v>0</v>
      </c>
      <c r="W20">
        <v>0</v>
      </c>
    </row>
    <row r="21" spans="1:23">
      <c r="A21">
        <v>20</v>
      </c>
      <c r="B21" t="s">
        <v>74</v>
      </c>
      <c r="D21">
        <f t="shared" si="0"/>
        <v>875</v>
      </c>
      <c r="E21">
        <f t="shared" si="1"/>
        <v>875</v>
      </c>
      <c r="F21" s="1">
        <f t="shared" si="2"/>
        <v>875</v>
      </c>
      <c r="G21" s="4">
        <f>J21</f>
        <v>875</v>
      </c>
      <c r="H21" s="1"/>
      <c r="I21">
        <f t="shared" si="4"/>
        <v>875</v>
      </c>
      <c r="J21" s="1">
        <v>875</v>
      </c>
      <c r="K21" s="1" t="s">
        <v>16</v>
      </c>
      <c r="L21" s="1" t="s">
        <v>16</v>
      </c>
      <c r="M21" s="1" t="s">
        <v>16</v>
      </c>
      <c r="N21" s="1">
        <v>0</v>
      </c>
      <c r="O21" s="1">
        <v>0</v>
      </c>
      <c r="P21" s="1" t="s">
        <v>16</v>
      </c>
      <c r="Q21" s="1" t="s">
        <v>16</v>
      </c>
      <c r="R21" s="1" t="s">
        <v>16</v>
      </c>
      <c r="S21" s="1" t="s">
        <v>16</v>
      </c>
      <c r="T21">
        <v>0</v>
      </c>
      <c r="U21">
        <v>0</v>
      </c>
      <c r="V21">
        <v>0</v>
      </c>
      <c r="W21">
        <v>0</v>
      </c>
    </row>
    <row r="22" spans="1:23">
      <c r="A22">
        <v>21</v>
      </c>
      <c r="B22" t="s">
        <v>78</v>
      </c>
      <c r="C22" t="s">
        <v>38</v>
      </c>
      <c r="D22">
        <f t="shared" si="0"/>
        <v>765</v>
      </c>
      <c r="E22">
        <f t="shared" si="1"/>
        <v>765</v>
      </c>
      <c r="F22" s="1">
        <f t="shared" si="2"/>
        <v>765</v>
      </c>
      <c r="G22" s="4">
        <f>R22</f>
        <v>765</v>
      </c>
      <c r="H22" s="1"/>
      <c r="I22">
        <f t="shared" si="4"/>
        <v>765</v>
      </c>
      <c r="J22" s="1" t="s">
        <v>16</v>
      </c>
      <c r="K22" s="1" t="s">
        <v>16</v>
      </c>
      <c r="L22" s="1" t="s">
        <v>16</v>
      </c>
      <c r="M22" s="1" t="s">
        <v>16</v>
      </c>
      <c r="N22" s="1">
        <v>0</v>
      </c>
      <c r="O22" s="1">
        <v>0</v>
      </c>
      <c r="P22" s="1" t="s">
        <v>16</v>
      </c>
      <c r="Q22" s="1" t="s">
        <v>16</v>
      </c>
      <c r="R22" s="1">
        <v>765</v>
      </c>
      <c r="S22" s="1" t="s">
        <v>16</v>
      </c>
      <c r="T22">
        <v>0</v>
      </c>
      <c r="U22">
        <v>0</v>
      </c>
      <c r="V22">
        <v>0</v>
      </c>
      <c r="W22">
        <v>0</v>
      </c>
    </row>
    <row r="24" spans="1:23">
      <c r="N24" s="1">
        <v>0</v>
      </c>
      <c r="O24" s="1">
        <v>0</v>
      </c>
      <c r="T24">
        <v>0</v>
      </c>
      <c r="U24">
        <v>0</v>
      </c>
      <c r="V24">
        <v>0</v>
      </c>
      <c r="W24">
        <v>0</v>
      </c>
    </row>
    <row r="25" spans="1:23">
      <c r="C25" t="s">
        <v>142</v>
      </c>
    </row>
  </sheetData>
  <sortState ref="A2:W25">
    <sortCondition descending="1" ref="G2:G25"/>
  </sortState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7"/>
  <sheetViews>
    <sheetView zoomScaleNormal="100" workbookViewId="0">
      <selection activeCell="G1" sqref="G1"/>
    </sheetView>
  </sheetViews>
  <sheetFormatPr defaultRowHeight="13.2"/>
  <cols>
    <col min="1" max="1" width="5.6640625"/>
    <col min="2" max="2" width="16"/>
    <col min="3" max="3" width="30.109375" bestFit="1" customWidth="1"/>
    <col min="4" max="5" width="5" hidden="1" customWidth="1"/>
    <col min="6" max="6" width="5" bestFit="1" customWidth="1"/>
    <col min="7" max="7" width="8.5546875" bestFit="1" customWidth="1"/>
    <col min="9" max="9" width="7.33203125"/>
    <col min="10" max="13" width="6" customWidth="1"/>
    <col min="14" max="15" width="6" hidden="1" customWidth="1"/>
    <col min="16" max="19" width="6" customWidth="1"/>
    <col min="20" max="23" width="6" hidden="1" customWidth="1"/>
    <col min="24" max="1031" width="11.5546875"/>
  </cols>
  <sheetData>
    <row r="1" spans="1:23">
      <c r="A1" t="s">
        <v>0</v>
      </c>
      <c r="B1" t="s">
        <v>1</v>
      </c>
      <c r="C1" t="s">
        <v>2</v>
      </c>
      <c r="I1" t="s">
        <v>3</v>
      </c>
      <c r="J1" t="s">
        <v>4</v>
      </c>
      <c r="K1" t="s">
        <v>5</v>
      </c>
      <c r="L1" t="s">
        <v>11</v>
      </c>
      <c r="M1" t="s">
        <v>135</v>
      </c>
      <c r="P1" t="s">
        <v>6</v>
      </c>
      <c r="Q1" t="s">
        <v>7</v>
      </c>
      <c r="R1" t="s">
        <v>9</v>
      </c>
      <c r="S1" t="s">
        <v>10</v>
      </c>
      <c r="U1" t="s">
        <v>12</v>
      </c>
      <c r="V1" t="s">
        <v>13</v>
      </c>
    </row>
    <row r="2" spans="1:23">
      <c r="A2">
        <v>1</v>
      </c>
      <c r="B2" t="s">
        <v>79</v>
      </c>
      <c r="C2" t="s">
        <v>43</v>
      </c>
      <c r="D2">
        <f t="shared" ref="D2:D15" si="0">LARGE(J2:O2,1)+LARGE(J2:O2,2)+LARGE(P2:W2,1)+LARGE(P2:W2,2)+LARGE(P2:W2,3)</f>
        <v>5000</v>
      </c>
      <c r="E2">
        <f t="shared" ref="E2:E15" si="1">LARGE(J2:O2,1)+LARGE(P2:W2,4)+LARGE(P2:W2,1)+LARGE(P2:W2,2)+LARGE(P2:W2,3)</f>
        <v>4988</v>
      </c>
      <c r="F2" s="1">
        <f t="shared" ref="F2:F15" si="2">MAX(D2:E2)</f>
        <v>5000</v>
      </c>
      <c r="G2" s="4">
        <f>J2+K2+Q2+R2+S2</f>
        <v>5000</v>
      </c>
      <c r="H2" s="1">
        <f t="shared" ref="H2:H8" si="3">RANK(F2,F:F,0)</f>
        <v>1</v>
      </c>
      <c r="I2">
        <f t="shared" ref="I2:I15" si="4">SUM(J2:S2)</f>
        <v>6988</v>
      </c>
      <c r="J2" s="6">
        <v>1000</v>
      </c>
      <c r="K2" s="6">
        <v>1000</v>
      </c>
      <c r="L2">
        <v>1000</v>
      </c>
      <c r="M2" t="s">
        <v>16</v>
      </c>
      <c r="N2">
        <v>0</v>
      </c>
      <c r="O2">
        <v>0</v>
      </c>
      <c r="P2">
        <v>988</v>
      </c>
      <c r="Q2" s="6">
        <v>1000</v>
      </c>
      <c r="R2" s="6">
        <v>1000</v>
      </c>
      <c r="S2" s="6">
        <v>1000</v>
      </c>
      <c r="T2">
        <v>0</v>
      </c>
      <c r="U2">
        <v>0</v>
      </c>
      <c r="V2">
        <v>0</v>
      </c>
      <c r="W2">
        <v>0</v>
      </c>
    </row>
    <row r="3" spans="1:23">
      <c r="A3">
        <v>4</v>
      </c>
      <c r="B3" t="s">
        <v>80</v>
      </c>
      <c r="C3" t="s">
        <v>20</v>
      </c>
      <c r="D3">
        <f t="shared" si="0"/>
        <v>4921</v>
      </c>
      <c r="E3">
        <f t="shared" si="1"/>
        <v>4886</v>
      </c>
      <c r="F3" s="5">
        <f t="shared" si="2"/>
        <v>4921</v>
      </c>
      <c r="G3" s="4">
        <f>J3+K3+P3+Q3+S3</f>
        <v>4921</v>
      </c>
      <c r="H3" s="1">
        <f t="shared" si="3"/>
        <v>2</v>
      </c>
      <c r="I3">
        <f t="shared" si="4"/>
        <v>5864</v>
      </c>
      <c r="J3" s="6">
        <v>981</v>
      </c>
      <c r="K3" s="6">
        <v>978</v>
      </c>
      <c r="L3" s="7" t="s">
        <v>16</v>
      </c>
      <c r="M3" s="7" t="s">
        <v>16</v>
      </c>
      <c r="N3" s="7">
        <v>0</v>
      </c>
      <c r="O3" s="7">
        <v>0</v>
      </c>
      <c r="P3" s="6">
        <v>973</v>
      </c>
      <c r="Q3" s="6">
        <v>993</v>
      </c>
      <c r="R3" s="7">
        <v>943</v>
      </c>
      <c r="S3" s="6">
        <v>996</v>
      </c>
      <c r="T3">
        <v>0</v>
      </c>
      <c r="U3">
        <v>0</v>
      </c>
      <c r="V3">
        <v>0</v>
      </c>
      <c r="W3">
        <v>0</v>
      </c>
    </row>
    <row r="4" spans="1:23">
      <c r="A4">
        <v>2</v>
      </c>
      <c r="B4" t="s">
        <v>81</v>
      </c>
      <c r="C4" t="s">
        <v>76</v>
      </c>
      <c r="D4">
        <f t="shared" si="0"/>
        <v>4802</v>
      </c>
      <c r="E4">
        <f t="shared" si="1"/>
        <v>3854</v>
      </c>
      <c r="F4" s="1">
        <f>MAX(D4:E4)</f>
        <v>4802</v>
      </c>
      <c r="G4" s="4">
        <f>J4+M4+P4+Q4+R4</f>
        <v>4802</v>
      </c>
      <c r="H4" s="1">
        <f t="shared" si="3"/>
        <v>3</v>
      </c>
      <c r="I4">
        <f t="shared" si="4"/>
        <v>6614</v>
      </c>
      <c r="J4" s="6">
        <v>956</v>
      </c>
      <c r="K4">
        <v>915</v>
      </c>
      <c r="L4">
        <v>897</v>
      </c>
      <c r="M4" s="6">
        <v>948</v>
      </c>
      <c r="N4">
        <v>0</v>
      </c>
      <c r="O4">
        <v>0</v>
      </c>
      <c r="P4" s="6">
        <v>1000</v>
      </c>
      <c r="Q4" s="6">
        <v>951</v>
      </c>
      <c r="R4" s="6">
        <v>947</v>
      </c>
      <c r="S4" t="s">
        <v>16</v>
      </c>
      <c r="T4">
        <v>0</v>
      </c>
      <c r="U4">
        <v>0</v>
      </c>
      <c r="V4">
        <v>0</v>
      </c>
      <c r="W4">
        <v>0</v>
      </c>
    </row>
    <row r="5" spans="1:23">
      <c r="A5">
        <v>5</v>
      </c>
      <c r="B5" t="s">
        <v>82</v>
      </c>
      <c r="D5">
        <f t="shared" si="0"/>
        <v>4710</v>
      </c>
      <c r="E5">
        <f t="shared" si="1"/>
        <v>3757</v>
      </c>
      <c r="F5" s="1">
        <f t="shared" si="2"/>
        <v>4710</v>
      </c>
      <c r="G5" s="4">
        <f>K5+M5+P5+Q5+S5</f>
        <v>4710</v>
      </c>
      <c r="H5" s="1">
        <f t="shared" si="3"/>
        <v>4</v>
      </c>
      <c r="I5">
        <f t="shared" si="4"/>
        <v>5645</v>
      </c>
      <c r="J5" t="s">
        <v>16</v>
      </c>
      <c r="K5" s="6">
        <v>953</v>
      </c>
      <c r="L5">
        <v>935</v>
      </c>
      <c r="M5" s="6">
        <v>966</v>
      </c>
      <c r="N5">
        <v>0</v>
      </c>
      <c r="O5">
        <v>0</v>
      </c>
      <c r="P5" s="6">
        <v>955</v>
      </c>
      <c r="Q5" s="6">
        <v>917</v>
      </c>
      <c r="R5" t="s">
        <v>16</v>
      </c>
      <c r="S5" s="6">
        <v>919</v>
      </c>
      <c r="T5">
        <v>0</v>
      </c>
      <c r="U5">
        <v>0</v>
      </c>
      <c r="V5">
        <v>0</v>
      </c>
      <c r="W5">
        <v>0</v>
      </c>
    </row>
    <row r="6" spans="1:23">
      <c r="A6">
        <v>6</v>
      </c>
      <c r="B6" t="s">
        <v>83</v>
      </c>
      <c r="C6" t="s">
        <v>38</v>
      </c>
      <c r="D6">
        <f t="shared" si="0"/>
        <v>4661</v>
      </c>
      <c r="E6">
        <f t="shared" si="1"/>
        <v>3729</v>
      </c>
      <c r="F6" s="1">
        <f t="shared" si="2"/>
        <v>4661</v>
      </c>
      <c r="G6" s="4">
        <f>J6+L6+P6+R6+S6</f>
        <v>4661</v>
      </c>
      <c r="H6" s="1">
        <f t="shared" si="3"/>
        <v>5</v>
      </c>
      <c r="I6">
        <f t="shared" si="4"/>
        <v>5562</v>
      </c>
      <c r="J6" s="6">
        <v>932</v>
      </c>
      <c r="K6">
        <v>901</v>
      </c>
      <c r="L6" s="6">
        <v>934</v>
      </c>
      <c r="M6" t="s">
        <v>16</v>
      </c>
      <c r="N6">
        <v>0</v>
      </c>
      <c r="O6">
        <v>0</v>
      </c>
      <c r="P6" s="6">
        <v>952</v>
      </c>
      <c r="Q6" t="s">
        <v>16</v>
      </c>
      <c r="R6" s="6">
        <v>909</v>
      </c>
      <c r="S6" s="6">
        <v>934</v>
      </c>
      <c r="T6">
        <v>0</v>
      </c>
      <c r="U6">
        <v>0</v>
      </c>
      <c r="V6">
        <v>0</v>
      </c>
      <c r="W6">
        <v>0</v>
      </c>
    </row>
    <row r="7" spans="1:23">
      <c r="A7">
        <v>3</v>
      </c>
      <c r="B7" t="s">
        <v>84</v>
      </c>
      <c r="C7" t="s">
        <v>20</v>
      </c>
      <c r="D7">
        <f t="shared" si="0"/>
        <v>4650</v>
      </c>
      <c r="E7">
        <f t="shared" si="1"/>
        <v>4587</v>
      </c>
      <c r="F7" s="5">
        <f t="shared" si="2"/>
        <v>4650</v>
      </c>
      <c r="G7" s="4">
        <f>L7+M7+P7+Q7+S7</f>
        <v>4650</v>
      </c>
      <c r="H7" s="1">
        <f t="shared" si="3"/>
        <v>6</v>
      </c>
      <c r="I7">
        <f t="shared" si="4"/>
        <v>6465</v>
      </c>
      <c r="J7" t="s">
        <v>16</v>
      </c>
      <c r="K7">
        <v>931</v>
      </c>
      <c r="L7" s="6">
        <v>947</v>
      </c>
      <c r="M7" s="6">
        <v>1000</v>
      </c>
      <c r="N7" s="7">
        <v>0</v>
      </c>
      <c r="O7" s="7">
        <v>0</v>
      </c>
      <c r="P7" s="6">
        <v>891</v>
      </c>
      <c r="Q7" s="6">
        <v>892</v>
      </c>
      <c r="R7" s="7">
        <v>884</v>
      </c>
      <c r="S7" s="6">
        <v>920</v>
      </c>
      <c r="T7">
        <v>0</v>
      </c>
      <c r="U7">
        <v>0</v>
      </c>
      <c r="V7">
        <v>0</v>
      </c>
      <c r="W7">
        <v>0</v>
      </c>
    </row>
    <row r="8" spans="1:23">
      <c r="A8">
        <v>7</v>
      </c>
      <c r="B8" t="s">
        <v>86</v>
      </c>
      <c r="D8">
        <f t="shared" si="0"/>
        <v>4515</v>
      </c>
      <c r="E8">
        <f t="shared" si="1"/>
        <v>3617</v>
      </c>
      <c r="F8" s="1">
        <f t="shared" si="2"/>
        <v>4515</v>
      </c>
      <c r="G8" s="4">
        <f>K8+M8+P8+Q8+S8</f>
        <v>4515</v>
      </c>
      <c r="H8" s="1">
        <f t="shared" si="3"/>
        <v>7</v>
      </c>
      <c r="I8">
        <f t="shared" si="4"/>
        <v>4515</v>
      </c>
      <c r="J8" t="s">
        <v>16</v>
      </c>
      <c r="K8" s="6">
        <v>900</v>
      </c>
      <c r="L8" t="s">
        <v>16</v>
      </c>
      <c r="M8" s="6">
        <v>898</v>
      </c>
      <c r="N8">
        <v>0</v>
      </c>
      <c r="O8">
        <v>0</v>
      </c>
      <c r="P8" s="6">
        <v>935</v>
      </c>
      <c r="Q8" s="6">
        <v>896</v>
      </c>
      <c r="R8" t="s">
        <v>16</v>
      </c>
      <c r="S8" s="6">
        <v>886</v>
      </c>
      <c r="T8">
        <v>0</v>
      </c>
      <c r="U8">
        <v>0</v>
      </c>
      <c r="V8">
        <v>0</v>
      </c>
      <c r="W8">
        <v>0</v>
      </c>
    </row>
    <row r="9" spans="1:23">
      <c r="A9">
        <v>8</v>
      </c>
      <c r="B9" t="s">
        <v>85</v>
      </c>
      <c r="D9">
        <f t="shared" si="0"/>
        <v>3700</v>
      </c>
      <c r="E9">
        <f t="shared" si="1"/>
        <v>3700</v>
      </c>
      <c r="F9" s="1">
        <f t="shared" si="2"/>
        <v>3700</v>
      </c>
      <c r="G9" s="4">
        <f>K9+P9+Q9+S9</f>
        <v>3700</v>
      </c>
      <c r="H9" s="1"/>
      <c r="I9">
        <f t="shared" si="4"/>
        <v>3700</v>
      </c>
      <c r="J9" t="s">
        <v>16</v>
      </c>
      <c r="K9">
        <v>883</v>
      </c>
      <c r="L9" t="s">
        <v>16</v>
      </c>
      <c r="M9" t="s">
        <v>16</v>
      </c>
      <c r="N9">
        <v>0</v>
      </c>
      <c r="O9">
        <v>0</v>
      </c>
      <c r="P9">
        <v>937</v>
      </c>
      <c r="Q9">
        <v>924</v>
      </c>
      <c r="R9" t="s">
        <v>16</v>
      </c>
      <c r="S9">
        <v>956</v>
      </c>
      <c r="T9">
        <v>0</v>
      </c>
      <c r="U9">
        <v>0</v>
      </c>
      <c r="V9">
        <v>0</v>
      </c>
      <c r="W9">
        <v>0</v>
      </c>
    </row>
    <row r="10" spans="1:23">
      <c r="A10">
        <v>9</v>
      </c>
      <c r="B10" t="s">
        <v>88</v>
      </c>
      <c r="C10" t="s">
        <v>20</v>
      </c>
      <c r="D10">
        <f t="shared" si="0"/>
        <v>2757</v>
      </c>
      <c r="E10">
        <f t="shared" si="1"/>
        <v>2757</v>
      </c>
      <c r="F10" s="1">
        <f t="shared" si="2"/>
        <v>2757</v>
      </c>
      <c r="G10" s="4">
        <f>M10+Q10+R10</f>
        <v>2757</v>
      </c>
      <c r="H10" s="1"/>
      <c r="I10">
        <f t="shared" si="4"/>
        <v>2757</v>
      </c>
      <c r="J10" t="s">
        <v>16</v>
      </c>
      <c r="K10" t="s">
        <v>16</v>
      </c>
      <c r="L10" t="s">
        <v>16</v>
      </c>
      <c r="M10">
        <v>977</v>
      </c>
      <c r="N10">
        <v>0</v>
      </c>
      <c r="O10">
        <v>0</v>
      </c>
      <c r="P10" t="s">
        <v>16</v>
      </c>
      <c r="Q10">
        <v>901</v>
      </c>
      <c r="R10">
        <v>879</v>
      </c>
      <c r="S10" t="s">
        <v>16</v>
      </c>
      <c r="T10">
        <v>0</v>
      </c>
      <c r="U10">
        <v>0</v>
      </c>
      <c r="V10">
        <v>0</v>
      </c>
      <c r="W10">
        <v>0</v>
      </c>
    </row>
    <row r="11" spans="1:23">
      <c r="A11">
        <v>10</v>
      </c>
      <c r="B11" t="s">
        <v>87</v>
      </c>
      <c r="C11" t="s">
        <v>28</v>
      </c>
      <c r="D11">
        <f t="shared" si="0"/>
        <v>2490</v>
      </c>
      <c r="E11">
        <f t="shared" si="1"/>
        <v>2490</v>
      </c>
      <c r="F11" s="1">
        <f t="shared" si="2"/>
        <v>2490</v>
      </c>
      <c r="G11" s="4">
        <f>J11+P11+S11</f>
        <v>2490</v>
      </c>
      <c r="H11" s="1"/>
      <c r="I11">
        <f t="shared" si="4"/>
        <v>2490</v>
      </c>
      <c r="J11">
        <v>827</v>
      </c>
      <c r="K11" t="s">
        <v>16</v>
      </c>
      <c r="L11" t="s">
        <v>16</v>
      </c>
      <c r="M11" t="s">
        <v>16</v>
      </c>
      <c r="N11">
        <v>0</v>
      </c>
      <c r="O11">
        <v>0</v>
      </c>
      <c r="P11">
        <v>850</v>
      </c>
      <c r="Q11" t="s">
        <v>16</v>
      </c>
      <c r="R11" t="s">
        <v>16</v>
      </c>
      <c r="S11">
        <v>813</v>
      </c>
      <c r="T11">
        <v>0</v>
      </c>
      <c r="U11">
        <v>0</v>
      </c>
      <c r="V11">
        <v>0</v>
      </c>
      <c r="W11">
        <v>0</v>
      </c>
    </row>
    <row r="12" spans="1:23">
      <c r="A12">
        <v>11</v>
      </c>
      <c r="B12" t="s">
        <v>89</v>
      </c>
      <c r="C12" t="s">
        <v>15</v>
      </c>
      <c r="D12">
        <f t="shared" si="0"/>
        <v>1737</v>
      </c>
      <c r="E12">
        <f t="shared" si="1"/>
        <v>1737</v>
      </c>
      <c r="F12" s="1">
        <f t="shared" si="2"/>
        <v>1737</v>
      </c>
      <c r="G12" s="4">
        <f>P12+Q12</f>
        <v>1737</v>
      </c>
      <c r="H12" s="1"/>
      <c r="I12">
        <f t="shared" si="4"/>
        <v>1737</v>
      </c>
      <c r="J12" t="s">
        <v>16</v>
      </c>
      <c r="K12" t="s">
        <v>16</v>
      </c>
      <c r="L12" t="s">
        <v>16</v>
      </c>
      <c r="M12" t="s">
        <v>16</v>
      </c>
      <c r="N12">
        <v>0</v>
      </c>
      <c r="O12">
        <v>0</v>
      </c>
      <c r="P12">
        <v>875</v>
      </c>
      <c r="Q12">
        <v>862</v>
      </c>
      <c r="R12" t="s">
        <v>16</v>
      </c>
      <c r="S12" t="s">
        <v>16</v>
      </c>
      <c r="T12">
        <v>0</v>
      </c>
      <c r="U12">
        <v>0</v>
      </c>
      <c r="V12">
        <v>0</v>
      </c>
      <c r="W12">
        <v>0</v>
      </c>
    </row>
    <row r="13" spans="1:23">
      <c r="A13">
        <v>12</v>
      </c>
      <c r="B13" t="s">
        <v>92</v>
      </c>
      <c r="D13">
        <f t="shared" si="0"/>
        <v>1547</v>
      </c>
      <c r="E13">
        <f t="shared" si="1"/>
        <v>791</v>
      </c>
      <c r="F13" s="1">
        <f t="shared" si="2"/>
        <v>1547</v>
      </c>
      <c r="G13" s="4">
        <f>L13+M13</f>
        <v>1547</v>
      </c>
      <c r="H13" s="1"/>
      <c r="I13">
        <f t="shared" si="4"/>
        <v>1547</v>
      </c>
      <c r="J13" t="s">
        <v>16</v>
      </c>
      <c r="K13" t="s">
        <v>16</v>
      </c>
      <c r="L13">
        <v>756</v>
      </c>
      <c r="M13">
        <v>791</v>
      </c>
      <c r="N13">
        <v>0</v>
      </c>
      <c r="O13">
        <v>0</v>
      </c>
      <c r="P13" t="s">
        <v>16</v>
      </c>
      <c r="Q13" t="s">
        <v>16</v>
      </c>
      <c r="R13" t="s">
        <v>16</v>
      </c>
      <c r="S13" t="s">
        <v>16</v>
      </c>
      <c r="T13">
        <v>0</v>
      </c>
      <c r="U13">
        <v>0</v>
      </c>
      <c r="V13">
        <v>0</v>
      </c>
      <c r="W13">
        <v>0</v>
      </c>
    </row>
    <row r="14" spans="1:23">
      <c r="A14">
        <v>13</v>
      </c>
      <c r="B14" t="s">
        <v>90</v>
      </c>
      <c r="C14" t="s">
        <v>28</v>
      </c>
      <c r="D14">
        <f t="shared" si="0"/>
        <v>852</v>
      </c>
      <c r="E14">
        <f t="shared" si="1"/>
        <v>852</v>
      </c>
      <c r="F14" s="1">
        <f t="shared" si="2"/>
        <v>852</v>
      </c>
      <c r="G14" s="4">
        <v>852</v>
      </c>
      <c r="H14" s="1"/>
      <c r="I14">
        <f t="shared" si="4"/>
        <v>852</v>
      </c>
      <c r="J14">
        <v>852</v>
      </c>
      <c r="K14" t="s">
        <v>16</v>
      </c>
      <c r="L14" t="s">
        <v>16</v>
      </c>
      <c r="M14" t="s">
        <v>16</v>
      </c>
      <c r="N14">
        <v>0</v>
      </c>
      <c r="O14">
        <v>0</v>
      </c>
      <c r="P14" t="s">
        <v>16</v>
      </c>
      <c r="Q14" t="s">
        <v>16</v>
      </c>
      <c r="R14" t="s">
        <v>16</v>
      </c>
      <c r="S14" t="s">
        <v>16</v>
      </c>
      <c r="T14">
        <v>0</v>
      </c>
      <c r="U14">
        <v>0</v>
      </c>
      <c r="V14">
        <v>0</v>
      </c>
      <c r="W14">
        <v>0</v>
      </c>
    </row>
    <row r="15" spans="1:23">
      <c r="A15">
        <v>14</v>
      </c>
      <c r="B15" t="s">
        <v>91</v>
      </c>
      <c r="C15" t="s">
        <v>53</v>
      </c>
      <c r="D15">
        <f t="shared" si="0"/>
        <v>770</v>
      </c>
      <c r="E15">
        <f t="shared" si="1"/>
        <v>770</v>
      </c>
      <c r="F15" s="1">
        <f t="shared" si="2"/>
        <v>770</v>
      </c>
      <c r="G15" s="4">
        <v>770</v>
      </c>
      <c r="H15" s="1"/>
      <c r="I15">
        <f t="shared" si="4"/>
        <v>770</v>
      </c>
      <c r="J15" t="s">
        <v>16</v>
      </c>
      <c r="K15">
        <v>770</v>
      </c>
      <c r="L15" t="s">
        <v>16</v>
      </c>
      <c r="M15" t="s">
        <v>16</v>
      </c>
      <c r="N15">
        <v>0</v>
      </c>
      <c r="O15">
        <v>0</v>
      </c>
      <c r="P15" t="s">
        <v>16</v>
      </c>
      <c r="Q15" t="s">
        <v>16</v>
      </c>
      <c r="R15" t="s">
        <v>16</v>
      </c>
      <c r="S15" t="s">
        <v>16</v>
      </c>
      <c r="T15">
        <v>0</v>
      </c>
      <c r="U15">
        <v>0</v>
      </c>
      <c r="V15">
        <v>0</v>
      </c>
      <c r="W15">
        <v>0</v>
      </c>
    </row>
    <row r="17" spans="3:3">
      <c r="C17" t="s">
        <v>143</v>
      </c>
    </row>
  </sheetData>
  <sortState ref="A2:W17">
    <sortCondition descending="1" ref="G2:G17"/>
  </sortState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4"/>
  <sheetViews>
    <sheetView zoomScaleNormal="100" workbookViewId="0">
      <selection activeCell="G1" sqref="G1"/>
    </sheetView>
  </sheetViews>
  <sheetFormatPr defaultRowHeight="13.2"/>
  <cols>
    <col min="1" max="1" width="5.6640625"/>
    <col min="2" max="2" width="18.33203125"/>
    <col min="3" max="3" width="29.5546875" bestFit="1" customWidth="1"/>
    <col min="4" max="5" width="5" hidden="1" customWidth="1"/>
    <col min="6" max="6" width="5" bestFit="1" customWidth="1"/>
    <col min="7" max="7" width="5" customWidth="1"/>
    <col min="9" max="9" width="7.33203125"/>
    <col min="10" max="13" width="14" style="1" customWidth="1"/>
    <col min="14" max="15" width="14" style="1" hidden="1" customWidth="1"/>
    <col min="16" max="19" width="14" style="1" customWidth="1"/>
    <col min="20" max="21" width="0" hidden="1" customWidth="1"/>
    <col min="22" max="23" width="11.5546875" hidden="1" customWidth="1"/>
    <col min="24" max="1031" width="11.5546875"/>
  </cols>
  <sheetData>
    <row r="1" spans="1:23">
      <c r="A1" t="s">
        <v>0</v>
      </c>
      <c r="B1" t="s">
        <v>1</v>
      </c>
      <c r="C1" t="s">
        <v>2</v>
      </c>
      <c r="I1" t="s">
        <v>3</v>
      </c>
      <c r="J1" s="1" t="s">
        <v>4</v>
      </c>
      <c r="K1" s="1" t="s">
        <v>5</v>
      </c>
      <c r="L1" s="1" t="s">
        <v>11</v>
      </c>
      <c r="M1" s="1" t="s">
        <v>135</v>
      </c>
      <c r="P1" s="1" t="s">
        <v>6</v>
      </c>
      <c r="Q1" s="1" t="s">
        <v>7</v>
      </c>
      <c r="R1" s="1" t="s">
        <v>9</v>
      </c>
      <c r="S1" s="1" t="s">
        <v>10</v>
      </c>
      <c r="U1" t="s">
        <v>12</v>
      </c>
      <c r="V1" t="s">
        <v>13</v>
      </c>
    </row>
    <row r="2" spans="1:23">
      <c r="A2">
        <v>1</v>
      </c>
      <c r="B2" t="s">
        <v>96</v>
      </c>
      <c r="C2" t="s">
        <v>97</v>
      </c>
      <c r="D2">
        <f t="shared" ref="D2:D22" si="0">LARGE(J2:O2,1)+LARGE(J2:O2,2)+LARGE(P2:W2,1)+LARGE(P2:W2,2)+LARGE(P2:W2,3)</f>
        <v>4943</v>
      </c>
      <c r="E2">
        <f t="shared" ref="E2:E22" si="1">LARGE(J2:O2,1)+LARGE(P2:X2,4)+LARGE(P2:X2,1)+LARGE(P2:X2,2)+LARGE(P2:X2,3)</f>
        <v>3943</v>
      </c>
      <c r="F2" s="1">
        <f t="shared" ref="F2:F22" si="2">MAX(D2:E2)</f>
        <v>4943</v>
      </c>
      <c r="G2" s="4">
        <f>K2+M2+P2+Q2+S2</f>
        <v>4943</v>
      </c>
      <c r="H2" s="1">
        <f>RANK(F2,F:F,0)</f>
        <v>1</v>
      </c>
      <c r="I2">
        <f t="shared" ref="I2:I22" si="3">SUM(J2:S2)</f>
        <v>4943</v>
      </c>
      <c r="J2" s="1" t="s">
        <v>16</v>
      </c>
      <c r="K2" s="4">
        <v>1000</v>
      </c>
      <c r="L2" s="1" t="s">
        <v>16</v>
      </c>
      <c r="M2" s="4">
        <v>1000</v>
      </c>
      <c r="N2" s="1">
        <v>0</v>
      </c>
      <c r="O2" s="1">
        <v>0</v>
      </c>
      <c r="P2" s="4">
        <v>1000</v>
      </c>
      <c r="Q2" s="4">
        <v>975</v>
      </c>
      <c r="R2" s="1" t="s">
        <v>16</v>
      </c>
      <c r="S2" s="4">
        <v>968</v>
      </c>
      <c r="T2">
        <v>0</v>
      </c>
      <c r="U2">
        <v>0</v>
      </c>
      <c r="V2">
        <v>0</v>
      </c>
      <c r="W2">
        <v>0</v>
      </c>
    </row>
    <row r="3" spans="1:23">
      <c r="A3">
        <v>2</v>
      </c>
      <c r="B3" t="s">
        <v>93</v>
      </c>
      <c r="C3" t="s">
        <v>20</v>
      </c>
      <c r="D3">
        <f t="shared" si="0"/>
        <v>4785</v>
      </c>
      <c r="E3">
        <f t="shared" si="1"/>
        <v>3813</v>
      </c>
      <c r="F3" s="1">
        <f t="shared" si="2"/>
        <v>4785</v>
      </c>
      <c r="G3" s="4">
        <f>K3+M3+Q3+R3+S3</f>
        <v>4785</v>
      </c>
      <c r="H3" s="1">
        <f>RANK(F3,F:F,0)</f>
        <v>2</v>
      </c>
      <c r="I3">
        <f t="shared" si="3"/>
        <v>5755</v>
      </c>
      <c r="J3" s="1">
        <v>970</v>
      </c>
      <c r="K3" s="4">
        <v>972</v>
      </c>
      <c r="L3" s="1" t="s">
        <v>16</v>
      </c>
      <c r="M3" s="4">
        <v>977</v>
      </c>
      <c r="N3" s="1">
        <v>0</v>
      </c>
      <c r="O3" s="1">
        <v>0</v>
      </c>
      <c r="P3" s="1" t="s">
        <v>16</v>
      </c>
      <c r="Q3" s="4">
        <v>948</v>
      </c>
      <c r="R3" s="4">
        <v>972</v>
      </c>
      <c r="S3" s="4">
        <v>916</v>
      </c>
      <c r="T3">
        <v>0</v>
      </c>
      <c r="U3">
        <v>0</v>
      </c>
      <c r="V3">
        <v>0</v>
      </c>
      <c r="W3">
        <v>0</v>
      </c>
    </row>
    <row r="4" spans="1:23">
      <c r="A4">
        <v>3</v>
      </c>
      <c r="B4" t="s">
        <v>94</v>
      </c>
      <c r="C4" t="s">
        <v>20</v>
      </c>
      <c r="D4">
        <f t="shared" si="0"/>
        <v>4144</v>
      </c>
      <c r="E4">
        <f t="shared" si="1"/>
        <v>3301</v>
      </c>
      <c r="F4" s="1">
        <f t="shared" si="2"/>
        <v>4144</v>
      </c>
      <c r="G4" s="4">
        <f>J4+M4+Q4+R4+S4</f>
        <v>4144</v>
      </c>
      <c r="H4" s="1">
        <f>RANK(F4,F:F,0)</f>
        <v>3</v>
      </c>
      <c r="I4">
        <f t="shared" si="3"/>
        <v>4983</v>
      </c>
      <c r="J4" s="4">
        <v>843</v>
      </c>
      <c r="K4" s="1">
        <v>839</v>
      </c>
      <c r="L4" s="1" t="s">
        <v>16</v>
      </c>
      <c r="M4" s="4">
        <v>874</v>
      </c>
      <c r="N4" s="1">
        <v>0</v>
      </c>
      <c r="O4" s="1">
        <v>0</v>
      </c>
      <c r="P4" s="1" t="s">
        <v>16</v>
      </c>
      <c r="Q4" s="4">
        <v>796</v>
      </c>
      <c r="R4" s="4">
        <v>840</v>
      </c>
      <c r="S4" s="4">
        <v>791</v>
      </c>
      <c r="T4">
        <v>0</v>
      </c>
      <c r="U4">
        <v>0</v>
      </c>
      <c r="V4">
        <v>0</v>
      </c>
      <c r="W4">
        <v>0</v>
      </c>
    </row>
    <row r="5" spans="1:23">
      <c r="A5">
        <v>4</v>
      </c>
      <c r="B5" t="s">
        <v>95</v>
      </c>
      <c r="C5" t="s">
        <v>28</v>
      </c>
      <c r="D5">
        <f t="shared" si="0"/>
        <v>4020</v>
      </c>
      <c r="E5">
        <f t="shared" si="1"/>
        <v>3268</v>
      </c>
      <c r="F5" s="1">
        <f t="shared" si="2"/>
        <v>4020</v>
      </c>
      <c r="G5" s="4">
        <f>J5+L5+P5+Q5+S5</f>
        <v>4020</v>
      </c>
      <c r="H5" s="1">
        <f>RANK(F5,F:F,0)</f>
        <v>4</v>
      </c>
      <c r="I5">
        <f t="shared" si="3"/>
        <v>4020</v>
      </c>
      <c r="J5" s="4">
        <v>752</v>
      </c>
      <c r="K5" s="1" t="s">
        <v>16</v>
      </c>
      <c r="L5" s="4">
        <v>885</v>
      </c>
      <c r="M5" s="1" t="s">
        <v>16</v>
      </c>
      <c r="N5" s="1">
        <v>0</v>
      </c>
      <c r="O5" s="1">
        <v>0</v>
      </c>
      <c r="P5" s="4">
        <v>842</v>
      </c>
      <c r="Q5" s="4">
        <v>799</v>
      </c>
      <c r="R5" s="1" t="s">
        <v>16</v>
      </c>
      <c r="S5" s="4">
        <v>742</v>
      </c>
      <c r="T5">
        <v>0</v>
      </c>
      <c r="U5">
        <v>0</v>
      </c>
      <c r="V5">
        <v>0</v>
      </c>
      <c r="W5">
        <v>0</v>
      </c>
    </row>
    <row r="6" spans="1:23">
      <c r="A6">
        <v>5</v>
      </c>
      <c r="B6" t="s">
        <v>98</v>
      </c>
      <c r="C6" t="s">
        <v>99</v>
      </c>
      <c r="D6">
        <f t="shared" si="0"/>
        <v>2974</v>
      </c>
      <c r="E6">
        <f t="shared" si="1"/>
        <v>2974</v>
      </c>
      <c r="F6" s="1">
        <f t="shared" si="2"/>
        <v>2974</v>
      </c>
      <c r="G6" s="4">
        <f>Q6+R6+S6</f>
        <v>2974</v>
      </c>
      <c r="H6" s="1"/>
      <c r="I6">
        <f t="shared" si="3"/>
        <v>2974</v>
      </c>
      <c r="J6" s="1" t="s">
        <v>16</v>
      </c>
      <c r="K6" s="1" t="s">
        <v>16</v>
      </c>
      <c r="L6" s="1" t="s">
        <v>16</v>
      </c>
      <c r="M6" s="1" t="s">
        <v>16</v>
      </c>
      <c r="N6" s="1">
        <v>0</v>
      </c>
      <c r="O6" s="1">
        <v>0</v>
      </c>
      <c r="P6" s="1" t="s">
        <v>16</v>
      </c>
      <c r="Q6" s="1">
        <v>974</v>
      </c>
      <c r="R6" s="1">
        <v>1000</v>
      </c>
      <c r="S6" s="1">
        <v>1000</v>
      </c>
      <c r="T6">
        <v>0</v>
      </c>
      <c r="U6">
        <v>0</v>
      </c>
      <c r="V6">
        <v>0</v>
      </c>
      <c r="W6">
        <v>0</v>
      </c>
    </row>
    <row r="7" spans="1:23">
      <c r="A7">
        <v>6</v>
      </c>
      <c r="B7" t="s">
        <v>100</v>
      </c>
      <c r="C7" t="s">
        <v>28</v>
      </c>
      <c r="D7">
        <f t="shared" si="0"/>
        <v>2693</v>
      </c>
      <c r="E7">
        <f t="shared" si="1"/>
        <v>2693</v>
      </c>
      <c r="F7" s="1">
        <f t="shared" si="2"/>
        <v>2693</v>
      </c>
      <c r="G7" s="4">
        <f>L7+P7+R7</f>
        <v>2693</v>
      </c>
      <c r="H7" s="1"/>
      <c r="I7">
        <f t="shared" si="3"/>
        <v>2693</v>
      </c>
      <c r="J7" s="1" t="s">
        <v>16</v>
      </c>
      <c r="K7" s="1" t="s">
        <v>16</v>
      </c>
      <c r="L7" s="1">
        <v>1000</v>
      </c>
      <c r="M7" s="1" t="s">
        <v>16</v>
      </c>
      <c r="N7" s="1">
        <v>0</v>
      </c>
      <c r="O7" s="1">
        <v>0</v>
      </c>
      <c r="P7" s="1">
        <v>826</v>
      </c>
      <c r="Q7" s="1" t="s">
        <v>16</v>
      </c>
      <c r="R7" s="1">
        <v>867</v>
      </c>
      <c r="S7" s="1" t="s">
        <v>16</v>
      </c>
      <c r="T7">
        <v>0</v>
      </c>
      <c r="U7">
        <v>0</v>
      </c>
      <c r="V7">
        <v>0</v>
      </c>
      <c r="W7">
        <v>0</v>
      </c>
    </row>
    <row r="8" spans="1:23">
      <c r="A8">
        <v>7</v>
      </c>
      <c r="B8" t="s">
        <v>101</v>
      </c>
      <c r="D8">
        <f t="shared" si="0"/>
        <v>2660</v>
      </c>
      <c r="E8">
        <f t="shared" si="1"/>
        <v>2660</v>
      </c>
      <c r="F8" s="1">
        <f t="shared" si="2"/>
        <v>2660</v>
      </c>
      <c r="G8" s="4">
        <f>K8+Q8+R8</f>
        <v>2660</v>
      </c>
      <c r="H8" s="1"/>
      <c r="I8">
        <f t="shared" si="3"/>
        <v>2660</v>
      </c>
      <c r="J8" s="1" t="s">
        <v>16</v>
      </c>
      <c r="K8" s="1">
        <v>976</v>
      </c>
      <c r="L8" s="1" t="s">
        <v>16</v>
      </c>
      <c r="M8" s="1" t="s">
        <v>16</v>
      </c>
      <c r="N8" s="1">
        <v>0</v>
      </c>
      <c r="O8" s="1">
        <v>0</v>
      </c>
      <c r="P8" s="1" t="s">
        <v>16</v>
      </c>
      <c r="Q8" s="1">
        <v>844</v>
      </c>
      <c r="R8" s="1">
        <v>840</v>
      </c>
      <c r="S8" s="1" t="s">
        <v>16</v>
      </c>
      <c r="T8">
        <v>0</v>
      </c>
      <c r="U8">
        <v>0</v>
      </c>
      <c r="V8">
        <v>0</v>
      </c>
      <c r="W8">
        <v>0</v>
      </c>
    </row>
    <row r="9" spans="1:23">
      <c r="A9">
        <v>8</v>
      </c>
      <c r="B9" t="s">
        <v>102</v>
      </c>
      <c r="C9" t="s">
        <v>103</v>
      </c>
      <c r="D9">
        <f t="shared" si="0"/>
        <v>2638</v>
      </c>
      <c r="E9">
        <f t="shared" si="1"/>
        <v>2638</v>
      </c>
      <c r="F9" s="1">
        <f t="shared" si="2"/>
        <v>2638</v>
      </c>
      <c r="G9" s="4">
        <f>L9+P9+S9</f>
        <v>2638</v>
      </c>
      <c r="H9" s="1"/>
      <c r="I9">
        <f t="shared" si="3"/>
        <v>2638</v>
      </c>
      <c r="J9" s="1" t="s">
        <v>16</v>
      </c>
      <c r="K9" s="1" t="s">
        <v>16</v>
      </c>
      <c r="L9" s="1">
        <v>971</v>
      </c>
      <c r="M9" s="1" t="s">
        <v>16</v>
      </c>
      <c r="N9" s="1">
        <v>0</v>
      </c>
      <c r="O9" s="1">
        <v>0</v>
      </c>
      <c r="P9" s="1">
        <v>844</v>
      </c>
      <c r="Q9" s="1" t="s">
        <v>16</v>
      </c>
      <c r="R9" s="1" t="s">
        <v>16</v>
      </c>
      <c r="S9" s="1">
        <v>823</v>
      </c>
      <c r="T9">
        <v>0</v>
      </c>
      <c r="U9">
        <v>0</v>
      </c>
      <c r="V9">
        <v>0</v>
      </c>
      <c r="W9">
        <v>0</v>
      </c>
    </row>
    <row r="10" spans="1:23">
      <c r="A10">
        <v>9</v>
      </c>
      <c r="B10" t="s">
        <v>109</v>
      </c>
      <c r="C10" t="s">
        <v>20</v>
      </c>
      <c r="D10">
        <f t="shared" si="0"/>
        <v>2567</v>
      </c>
      <c r="E10">
        <f t="shared" si="1"/>
        <v>2567</v>
      </c>
      <c r="F10" s="1">
        <f t="shared" si="2"/>
        <v>2567</v>
      </c>
      <c r="G10" s="4">
        <f>M10+P10+R10</f>
        <v>2567</v>
      </c>
      <c r="H10" s="1"/>
      <c r="I10">
        <f t="shared" si="3"/>
        <v>2567</v>
      </c>
      <c r="J10" s="1" t="s">
        <v>16</v>
      </c>
      <c r="K10" s="1" t="s">
        <v>16</v>
      </c>
      <c r="L10" s="1" t="s">
        <v>16</v>
      </c>
      <c r="M10" s="1">
        <v>863</v>
      </c>
      <c r="N10" s="1">
        <v>0</v>
      </c>
      <c r="O10" s="1">
        <v>0</v>
      </c>
      <c r="P10" s="1">
        <v>856</v>
      </c>
      <c r="Q10" s="1" t="s">
        <v>16</v>
      </c>
      <c r="R10" s="1">
        <v>848</v>
      </c>
      <c r="S10" s="1" t="s">
        <v>16</v>
      </c>
      <c r="T10">
        <v>0</v>
      </c>
      <c r="U10">
        <v>0</v>
      </c>
      <c r="V10">
        <v>0</v>
      </c>
      <c r="W10">
        <v>0</v>
      </c>
    </row>
    <row r="11" spans="1:23">
      <c r="A11">
        <v>10</v>
      </c>
      <c r="B11" t="s">
        <v>108</v>
      </c>
      <c r="C11" t="s">
        <v>20</v>
      </c>
      <c r="D11">
        <f t="shared" si="0"/>
        <v>2513</v>
      </c>
      <c r="E11">
        <f t="shared" si="1"/>
        <v>2513</v>
      </c>
      <c r="F11" s="1">
        <f t="shared" si="2"/>
        <v>2513</v>
      </c>
      <c r="G11" s="4">
        <f>M11+Q11+R11</f>
        <v>2513</v>
      </c>
      <c r="H11" s="1"/>
      <c r="I11">
        <f t="shared" si="3"/>
        <v>2513</v>
      </c>
      <c r="J11" s="1" t="s">
        <v>16</v>
      </c>
      <c r="K11" s="1" t="s">
        <v>16</v>
      </c>
      <c r="L11" s="1" t="s">
        <v>16</v>
      </c>
      <c r="M11" s="1">
        <v>807</v>
      </c>
      <c r="N11" s="1">
        <v>0</v>
      </c>
      <c r="O11" s="1">
        <v>0</v>
      </c>
      <c r="P11" s="1" t="s">
        <v>16</v>
      </c>
      <c r="Q11" s="1">
        <v>862</v>
      </c>
      <c r="R11" s="1">
        <v>844</v>
      </c>
      <c r="S11" s="1" t="s">
        <v>16</v>
      </c>
      <c r="T11">
        <v>0</v>
      </c>
      <c r="U11">
        <v>0</v>
      </c>
      <c r="V11">
        <v>0</v>
      </c>
      <c r="W11">
        <v>0</v>
      </c>
    </row>
    <row r="12" spans="1:23">
      <c r="A12">
        <v>11</v>
      </c>
      <c r="B12" t="s">
        <v>104</v>
      </c>
      <c r="C12" t="s">
        <v>103</v>
      </c>
      <c r="D12">
        <f t="shared" si="0"/>
        <v>2373</v>
      </c>
      <c r="E12">
        <f t="shared" si="1"/>
        <v>2373</v>
      </c>
      <c r="F12" s="1">
        <f t="shared" si="2"/>
        <v>2373</v>
      </c>
      <c r="G12" s="4">
        <f>J12+P12+Q12</f>
        <v>2373</v>
      </c>
      <c r="H12" s="1"/>
      <c r="I12">
        <f t="shared" si="3"/>
        <v>2373</v>
      </c>
      <c r="J12" s="1">
        <v>856</v>
      </c>
      <c r="K12" s="1" t="s">
        <v>16</v>
      </c>
      <c r="L12" s="1" t="s">
        <v>16</v>
      </c>
      <c r="M12" s="1" t="s">
        <v>16</v>
      </c>
      <c r="N12" s="1">
        <v>0</v>
      </c>
      <c r="O12" s="1">
        <v>0</v>
      </c>
      <c r="P12" s="1">
        <v>795</v>
      </c>
      <c r="Q12" s="1">
        <v>722</v>
      </c>
      <c r="R12" s="1" t="s">
        <v>16</v>
      </c>
      <c r="S12" s="1" t="s">
        <v>16</v>
      </c>
      <c r="T12">
        <v>0</v>
      </c>
      <c r="U12">
        <v>0</v>
      </c>
      <c r="V12">
        <v>0</v>
      </c>
      <c r="W12">
        <v>0</v>
      </c>
    </row>
    <row r="13" spans="1:23">
      <c r="A13">
        <v>12</v>
      </c>
      <c r="B13" t="s">
        <v>105</v>
      </c>
      <c r="C13" t="s">
        <v>28</v>
      </c>
      <c r="D13">
        <f t="shared" si="0"/>
        <v>2290</v>
      </c>
      <c r="E13">
        <f t="shared" si="1"/>
        <v>2290</v>
      </c>
      <c r="F13" s="1">
        <f t="shared" si="2"/>
        <v>2290</v>
      </c>
      <c r="G13" s="4">
        <f>P13+Q13+S13</f>
        <v>2290</v>
      </c>
      <c r="H13" s="1"/>
      <c r="I13">
        <f t="shared" si="3"/>
        <v>2290</v>
      </c>
      <c r="J13" s="1" t="s">
        <v>16</v>
      </c>
      <c r="K13" s="1" t="s">
        <v>16</v>
      </c>
      <c r="L13" s="1" t="s">
        <v>16</v>
      </c>
      <c r="M13" s="1" t="s">
        <v>16</v>
      </c>
      <c r="N13" s="1">
        <v>0</v>
      </c>
      <c r="O13" s="1">
        <v>0</v>
      </c>
      <c r="P13" s="1">
        <v>751</v>
      </c>
      <c r="Q13" s="1">
        <v>796</v>
      </c>
      <c r="R13" s="1" t="s">
        <v>16</v>
      </c>
      <c r="S13" s="1">
        <v>743</v>
      </c>
      <c r="T13">
        <v>0</v>
      </c>
      <c r="U13">
        <v>0</v>
      </c>
      <c r="V13">
        <v>0</v>
      </c>
      <c r="W13">
        <v>0</v>
      </c>
    </row>
    <row r="14" spans="1:23">
      <c r="A14">
        <v>13</v>
      </c>
      <c r="B14" t="s">
        <v>106</v>
      </c>
      <c r="C14" t="s">
        <v>38</v>
      </c>
      <c r="D14">
        <f t="shared" si="0"/>
        <v>1998</v>
      </c>
      <c r="E14">
        <f t="shared" si="1"/>
        <v>1998</v>
      </c>
      <c r="F14" s="1">
        <f t="shared" si="2"/>
        <v>1998</v>
      </c>
      <c r="G14" s="4">
        <f>P14+Q14</f>
        <v>1998</v>
      </c>
      <c r="H14" s="1"/>
      <c r="I14">
        <f t="shared" si="3"/>
        <v>1998</v>
      </c>
      <c r="J14" s="1" t="s">
        <v>16</v>
      </c>
      <c r="K14" s="1" t="s">
        <v>16</v>
      </c>
      <c r="L14" s="1" t="s">
        <v>16</v>
      </c>
      <c r="M14" s="1" t="s">
        <v>16</v>
      </c>
      <c r="N14" s="1">
        <v>0</v>
      </c>
      <c r="O14" s="1">
        <v>0</v>
      </c>
      <c r="P14" s="1">
        <v>998</v>
      </c>
      <c r="Q14" s="1">
        <v>1000</v>
      </c>
      <c r="R14" s="1" t="s">
        <v>16</v>
      </c>
      <c r="S14" s="1" t="s">
        <v>16</v>
      </c>
      <c r="T14">
        <v>0</v>
      </c>
      <c r="U14">
        <v>0</v>
      </c>
      <c r="V14">
        <v>0</v>
      </c>
      <c r="W14">
        <v>0</v>
      </c>
    </row>
    <row r="15" spans="1:23">
      <c r="A15">
        <v>14</v>
      </c>
      <c r="B15" t="s">
        <v>107</v>
      </c>
      <c r="C15" t="s">
        <v>38</v>
      </c>
      <c r="D15">
        <f t="shared" si="0"/>
        <v>1772</v>
      </c>
      <c r="E15">
        <f t="shared" si="1"/>
        <v>1772</v>
      </c>
      <c r="F15" s="1">
        <f t="shared" si="2"/>
        <v>1772</v>
      </c>
      <c r="G15" s="4">
        <f>R15+S15</f>
        <v>1772</v>
      </c>
      <c r="H15" s="1"/>
      <c r="I15">
        <f t="shared" si="3"/>
        <v>1772</v>
      </c>
      <c r="J15" s="1" t="s">
        <v>16</v>
      </c>
      <c r="K15" s="1" t="s">
        <v>16</v>
      </c>
      <c r="L15" s="1" t="s">
        <v>16</v>
      </c>
      <c r="M15" s="1" t="s">
        <v>16</v>
      </c>
      <c r="N15" s="1">
        <v>0</v>
      </c>
      <c r="O15" s="1">
        <v>0</v>
      </c>
      <c r="P15" s="1" t="s">
        <v>16</v>
      </c>
      <c r="Q15" s="1" t="s">
        <v>16</v>
      </c>
      <c r="R15" s="1">
        <v>906</v>
      </c>
      <c r="S15" s="1">
        <v>866</v>
      </c>
      <c r="T15">
        <v>0</v>
      </c>
      <c r="U15">
        <v>0</v>
      </c>
      <c r="V15">
        <v>0</v>
      </c>
      <c r="W15">
        <v>0</v>
      </c>
    </row>
    <row r="16" spans="1:23">
      <c r="A16">
        <v>15</v>
      </c>
      <c r="B16" t="s">
        <v>110</v>
      </c>
      <c r="C16" t="s">
        <v>18</v>
      </c>
      <c r="D16">
        <f t="shared" si="0"/>
        <v>1413</v>
      </c>
      <c r="E16">
        <f t="shared" si="1"/>
        <v>1413</v>
      </c>
      <c r="F16" s="1">
        <f t="shared" si="2"/>
        <v>1413</v>
      </c>
      <c r="G16" s="4">
        <f>L16+Q16</f>
        <v>1413</v>
      </c>
      <c r="H16" s="1"/>
      <c r="I16">
        <f t="shared" si="3"/>
        <v>1413</v>
      </c>
      <c r="J16" s="1" t="s">
        <v>16</v>
      </c>
      <c r="K16" s="1" t="s">
        <v>16</v>
      </c>
      <c r="L16" s="1">
        <v>805</v>
      </c>
      <c r="M16" s="1" t="s">
        <v>16</v>
      </c>
      <c r="N16" s="1">
        <v>0</v>
      </c>
      <c r="O16" s="1">
        <v>0</v>
      </c>
      <c r="P16" s="1" t="s">
        <v>16</v>
      </c>
      <c r="Q16" s="1">
        <v>608</v>
      </c>
      <c r="R16" s="1" t="s">
        <v>16</v>
      </c>
      <c r="S16" s="1" t="s">
        <v>16</v>
      </c>
      <c r="T16">
        <v>0</v>
      </c>
      <c r="U16">
        <v>0</v>
      </c>
      <c r="V16">
        <v>0</v>
      </c>
      <c r="W16">
        <v>0</v>
      </c>
    </row>
    <row r="17" spans="1:23">
      <c r="A17">
        <v>16</v>
      </c>
      <c r="B17" t="s">
        <v>111</v>
      </c>
      <c r="C17" t="s">
        <v>38</v>
      </c>
      <c r="D17">
        <f t="shared" si="0"/>
        <v>1000</v>
      </c>
      <c r="E17">
        <f t="shared" si="1"/>
        <v>1000</v>
      </c>
      <c r="F17" s="1">
        <f t="shared" si="2"/>
        <v>1000</v>
      </c>
      <c r="G17" s="4">
        <f>J17</f>
        <v>1000</v>
      </c>
      <c r="H17" s="1"/>
      <c r="I17">
        <f t="shared" si="3"/>
        <v>1000</v>
      </c>
      <c r="J17" s="1">
        <v>1000</v>
      </c>
      <c r="K17" s="1" t="s">
        <v>16</v>
      </c>
      <c r="L17" s="1" t="s">
        <v>16</v>
      </c>
      <c r="M17" s="1" t="s">
        <v>16</v>
      </c>
      <c r="N17" s="1">
        <v>0</v>
      </c>
      <c r="O17" s="1">
        <v>0</v>
      </c>
      <c r="P17" s="1" t="s">
        <v>16</v>
      </c>
      <c r="Q17" s="1" t="s">
        <v>16</v>
      </c>
      <c r="R17" s="1" t="s">
        <v>16</v>
      </c>
      <c r="S17" s="1" t="s">
        <v>16</v>
      </c>
      <c r="T17">
        <v>0</v>
      </c>
      <c r="U17">
        <v>0</v>
      </c>
      <c r="V17">
        <v>0</v>
      </c>
      <c r="W17">
        <v>0</v>
      </c>
    </row>
    <row r="18" spans="1:23">
      <c r="A18">
        <v>17</v>
      </c>
      <c r="B18" t="s">
        <v>112</v>
      </c>
      <c r="C18" t="s">
        <v>28</v>
      </c>
      <c r="D18">
        <f t="shared" si="0"/>
        <v>931</v>
      </c>
      <c r="E18">
        <f t="shared" si="1"/>
        <v>931</v>
      </c>
      <c r="F18" s="1">
        <f t="shared" si="2"/>
        <v>931</v>
      </c>
      <c r="G18" s="4">
        <f>S18</f>
        <v>931</v>
      </c>
      <c r="H18" s="1"/>
      <c r="I18">
        <f t="shared" si="3"/>
        <v>931</v>
      </c>
      <c r="J18" s="1" t="s">
        <v>16</v>
      </c>
      <c r="K18" s="1" t="s">
        <v>16</v>
      </c>
      <c r="L18" s="1" t="s">
        <v>16</v>
      </c>
      <c r="M18" s="1" t="s">
        <v>16</v>
      </c>
      <c r="N18" s="1">
        <v>0</v>
      </c>
      <c r="O18" s="1">
        <v>0</v>
      </c>
      <c r="P18" s="1" t="s">
        <v>16</v>
      </c>
      <c r="Q18" s="1" t="s">
        <v>16</v>
      </c>
      <c r="R18" s="1" t="s">
        <v>16</v>
      </c>
      <c r="S18" s="1">
        <v>931</v>
      </c>
      <c r="T18">
        <v>0</v>
      </c>
      <c r="U18">
        <v>0</v>
      </c>
      <c r="V18">
        <v>0</v>
      </c>
      <c r="W18">
        <v>0</v>
      </c>
    </row>
    <row r="19" spans="1:23">
      <c r="A19">
        <v>18</v>
      </c>
      <c r="B19" t="s">
        <v>113</v>
      </c>
      <c r="D19">
        <f t="shared" si="0"/>
        <v>905</v>
      </c>
      <c r="E19">
        <f t="shared" si="1"/>
        <v>905</v>
      </c>
      <c r="F19" s="1">
        <f t="shared" si="2"/>
        <v>905</v>
      </c>
      <c r="G19" s="4">
        <f>J19</f>
        <v>905</v>
      </c>
      <c r="H19" s="1"/>
      <c r="I19">
        <f t="shared" si="3"/>
        <v>905</v>
      </c>
      <c r="J19" s="1">
        <v>905</v>
      </c>
      <c r="K19" s="1" t="s">
        <v>16</v>
      </c>
      <c r="L19" s="1" t="s">
        <v>16</v>
      </c>
      <c r="M19" s="1" t="s">
        <v>16</v>
      </c>
      <c r="N19" s="1">
        <v>0</v>
      </c>
      <c r="O19" s="1">
        <v>0</v>
      </c>
      <c r="P19" s="1" t="s">
        <v>16</v>
      </c>
      <c r="Q19" s="1" t="s">
        <v>16</v>
      </c>
      <c r="R19" s="1" t="s">
        <v>16</v>
      </c>
      <c r="S19" s="1" t="s">
        <v>16</v>
      </c>
      <c r="T19">
        <v>0</v>
      </c>
      <c r="U19">
        <v>0</v>
      </c>
      <c r="V19">
        <v>0</v>
      </c>
      <c r="W19">
        <v>0</v>
      </c>
    </row>
    <row r="20" spans="1:23">
      <c r="A20">
        <v>19</v>
      </c>
      <c r="B20" t="s">
        <v>114</v>
      </c>
      <c r="C20" t="s">
        <v>18</v>
      </c>
      <c r="D20">
        <f t="shared" si="0"/>
        <v>883</v>
      </c>
      <c r="E20">
        <f t="shared" si="1"/>
        <v>883</v>
      </c>
      <c r="F20" s="1">
        <f t="shared" si="2"/>
        <v>883</v>
      </c>
      <c r="G20" s="4">
        <f>K20</f>
        <v>883</v>
      </c>
      <c r="H20" s="1"/>
      <c r="I20">
        <f t="shared" si="3"/>
        <v>883</v>
      </c>
      <c r="J20" s="1" t="s">
        <v>16</v>
      </c>
      <c r="K20" s="1">
        <v>883</v>
      </c>
      <c r="L20" s="1" t="s">
        <v>16</v>
      </c>
      <c r="M20" s="1" t="s">
        <v>16</v>
      </c>
      <c r="N20" s="1">
        <v>0</v>
      </c>
      <c r="O20" s="1">
        <v>0</v>
      </c>
      <c r="P20" s="1" t="s">
        <v>16</v>
      </c>
      <c r="Q20" s="1" t="s">
        <v>16</v>
      </c>
      <c r="R20" s="1" t="s">
        <v>16</v>
      </c>
      <c r="S20" s="1" t="s">
        <v>16</v>
      </c>
      <c r="T20">
        <v>0</v>
      </c>
      <c r="U20">
        <v>0</v>
      </c>
      <c r="V20">
        <v>0</v>
      </c>
      <c r="W20">
        <v>0</v>
      </c>
    </row>
    <row r="21" spans="1:23">
      <c r="A21">
        <v>20</v>
      </c>
      <c r="B21" t="s">
        <v>115</v>
      </c>
      <c r="C21" t="s">
        <v>28</v>
      </c>
      <c r="D21">
        <f t="shared" si="0"/>
        <v>804</v>
      </c>
      <c r="E21">
        <f t="shared" si="1"/>
        <v>804</v>
      </c>
      <c r="F21" s="1">
        <f t="shared" si="2"/>
        <v>804</v>
      </c>
      <c r="G21" s="4">
        <f>J21</f>
        <v>804</v>
      </c>
      <c r="H21" s="1"/>
      <c r="I21">
        <f t="shared" si="3"/>
        <v>804</v>
      </c>
      <c r="J21" s="1">
        <v>804</v>
      </c>
      <c r="K21" s="1" t="s">
        <v>16</v>
      </c>
      <c r="L21" s="1" t="s">
        <v>16</v>
      </c>
      <c r="M21" s="1" t="s">
        <v>16</v>
      </c>
      <c r="N21" s="1">
        <v>0</v>
      </c>
      <c r="O21" s="1">
        <v>0</v>
      </c>
      <c r="P21" s="1" t="s">
        <v>16</v>
      </c>
      <c r="Q21" s="1" t="s">
        <v>16</v>
      </c>
      <c r="R21" s="1" t="s">
        <v>16</v>
      </c>
      <c r="S21" s="1" t="s">
        <v>16</v>
      </c>
      <c r="T21">
        <v>0</v>
      </c>
      <c r="U21">
        <v>0</v>
      </c>
      <c r="V21">
        <v>0</v>
      </c>
      <c r="W21">
        <v>0</v>
      </c>
    </row>
    <row r="22" spans="1:23">
      <c r="A22">
        <v>21</v>
      </c>
      <c r="B22" t="s">
        <v>116</v>
      </c>
      <c r="C22" t="s">
        <v>28</v>
      </c>
      <c r="D22">
        <f t="shared" si="0"/>
        <v>762</v>
      </c>
      <c r="E22">
        <f t="shared" si="1"/>
        <v>762</v>
      </c>
      <c r="F22" s="1">
        <f t="shared" si="2"/>
        <v>762</v>
      </c>
      <c r="G22" s="4">
        <f>J22</f>
        <v>762</v>
      </c>
      <c r="H22" s="1"/>
      <c r="I22">
        <f t="shared" si="3"/>
        <v>762</v>
      </c>
      <c r="J22" s="1">
        <v>762</v>
      </c>
      <c r="K22" s="1" t="s">
        <v>16</v>
      </c>
      <c r="L22" s="1" t="s">
        <v>16</v>
      </c>
      <c r="M22" s="1" t="s">
        <v>16</v>
      </c>
      <c r="N22" s="1">
        <v>0</v>
      </c>
      <c r="O22" s="1">
        <v>0</v>
      </c>
      <c r="P22" s="1" t="s">
        <v>16</v>
      </c>
      <c r="Q22" s="1" t="s">
        <v>16</v>
      </c>
      <c r="R22" s="1" t="s">
        <v>16</v>
      </c>
      <c r="S22" s="1" t="s">
        <v>16</v>
      </c>
      <c r="T22">
        <v>0</v>
      </c>
      <c r="U22">
        <v>0</v>
      </c>
      <c r="V22">
        <v>0</v>
      </c>
      <c r="W22">
        <v>0</v>
      </c>
    </row>
    <row r="24" spans="1:23">
      <c r="C24" t="s">
        <v>144</v>
      </c>
    </row>
  </sheetData>
  <sortState ref="A2:W23">
    <sortCondition descending="1" ref="G2:G23"/>
  </sortState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2"/>
  <sheetViews>
    <sheetView tabSelected="1" zoomScaleNormal="100" workbookViewId="0">
      <selection activeCell="C28" sqref="C28"/>
    </sheetView>
  </sheetViews>
  <sheetFormatPr defaultRowHeight="13.2"/>
  <cols>
    <col min="1" max="1" width="5.6640625"/>
    <col min="2" max="2" width="15.6640625"/>
    <col min="3" max="3" width="40" bestFit="1" customWidth="1"/>
    <col min="4" max="5" width="5" hidden="1" customWidth="1"/>
    <col min="6" max="6" width="5" bestFit="1" customWidth="1"/>
    <col min="7" max="7" width="8.5546875" bestFit="1" customWidth="1"/>
    <col min="9" max="9" width="7.33203125" style="1"/>
    <col min="10" max="13" width="6.6640625" style="1" customWidth="1"/>
    <col min="14" max="15" width="6.6640625" style="1" hidden="1" customWidth="1"/>
    <col min="16" max="20" width="6.6640625" style="1" customWidth="1"/>
    <col min="21" max="21" width="6.6640625" hidden="1" customWidth="1"/>
    <col min="22" max="22" width="0" hidden="1" customWidth="1"/>
    <col min="23" max="24" width="11.5546875" hidden="1" customWidth="1"/>
    <col min="25" max="25" width="0" hidden="1" customWidth="1"/>
    <col min="26" max="1032" width="11.5546875"/>
  </cols>
  <sheetData>
    <row r="1" spans="1:24">
      <c r="A1" t="s">
        <v>0</v>
      </c>
      <c r="B1" t="s">
        <v>1</v>
      </c>
      <c r="C1" t="s">
        <v>2</v>
      </c>
      <c r="G1" s="6"/>
      <c r="I1" s="1" t="s">
        <v>3</v>
      </c>
      <c r="J1" s="1" t="s">
        <v>4</v>
      </c>
      <c r="K1" s="1" t="s">
        <v>5</v>
      </c>
      <c r="L1" s="1" t="s">
        <v>11</v>
      </c>
      <c r="M1" s="1" t="s">
        <v>135</v>
      </c>
      <c r="P1" s="1" t="s">
        <v>6</v>
      </c>
      <c r="Q1" s="1" t="s">
        <v>7</v>
      </c>
      <c r="R1" s="1" t="s">
        <v>8</v>
      </c>
      <c r="S1" s="1" t="s">
        <v>9</v>
      </c>
      <c r="T1" s="1" t="s">
        <v>10</v>
      </c>
    </row>
    <row r="2" spans="1:24">
      <c r="A2">
        <v>1</v>
      </c>
      <c r="B2" t="s">
        <v>117</v>
      </c>
      <c r="C2" t="s">
        <v>31</v>
      </c>
      <c r="D2">
        <f t="shared" ref="D2:D20" si="0">LARGE(J2:O2,1)+LARGE(J2:O2,2)+LARGE(P2:W2,1)+LARGE(P2:W2,2)+LARGE(P2:W2,3)</f>
        <v>5000</v>
      </c>
      <c r="E2">
        <f t="shared" ref="E2:E20" si="1">LARGE(J2:O2,1)+LARGE(P2:X2,4)+LARGE(P2:X2,1)+LARGE(P2:X2,2)+LARGE(P2:X2,3)</f>
        <v>5000</v>
      </c>
      <c r="F2" s="1">
        <f t="shared" ref="F2:F20" si="2">MAX(D2:E2)</f>
        <v>5000</v>
      </c>
      <c r="G2" s="4">
        <f>J2+K2+P2+Q2+S2</f>
        <v>5000</v>
      </c>
      <c r="H2" s="1">
        <f>RANK(F2,F:F,0)</f>
        <v>1</v>
      </c>
      <c r="I2" s="1">
        <f t="shared" ref="I2:I20" si="3">SUM(J2:U2)</f>
        <v>8000</v>
      </c>
      <c r="J2" s="4">
        <v>1000</v>
      </c>
      <c r="K2" s="4">
        <v>1000</v>
      </c>
      <c r="L2" s="1">
        <v>1000</v>
      </c>
      <c r="M2" s="1">
        <v>1000</v>
      </c>
      <c r="N2" s="1">
        <v>0</v>
      </c>
      <c r="O2" s="1">
        <v>0</v>
      </c>
      <c r="P2" s="4">
        <v>1000</v>
      </c>
      <c r="Q2" s="4">
        <v>1000</v>
      </c>
      <c r="R2" s="1" t="s">
        <v>16</v>
      </c>
      <c r="S2" s="4">
        <v>1000</v>
      </c>
      <c r="T2" s="1">
        <v>1000</v>
      </c>
      <c r="U2">
        <v>0</v>
      </c>
      <c r="V2">
        <v>0</v>
      </c>
      <c r="W2">
        <v>0</v>
      </c>
      <c r="X2">
        <v>0</v>
      </c>
    </row>
    <row r="3" spans="1:24">
      <c r="A3">
        <v>2</v>
      </c>
      <c r="B3" t="s">
        <v>118</v>
      </c>
      <c r="C3" t="s">
        <v>18</v>
      </c>
      <c r="D3">
        <f t="shared" si="0"/>
        <v>4771</v>
      </c>
      <c r="E3">
        <f t="shared" si="1"/>
        <v>4736</v>
      </c>
      <c r="F3" s="1">
        <f>MAX(D3:E3)</f>
        <v>4771</v>
      </c>
      <c r="G3" s="4">
        <f>L3+M3+P3+S3+T3</f>
        <v>4771</v>
      </c>
      <c r="H3" s="1">
        <f>RANK(F3,F:F,0)</f>
        <v>2</v>
      </c>
      <c r="I3" s="1">
        <f t="shared" si="3"/>
        <v>7546</v>
      </c>
      <c r="J3" s="1">
        <v>940</v>
      </c>
      <c r="K3" s="1">
        <v>920</v>
      </c>
      <c r="L3" s="4">
        <v>951</v>
      </c>
      <c r="M3" s="4">
        <v>950</v>
      </c>
      <c r="N3" s="1">
        <v>0</v>
      </c>
      <c r="O3" s="1">
        <v>0</v>
      </c>
      <c r="P3" s="4">
        <v>970</v>
      </c>
      <c r="Q3" s="1">
        <v>915</v>
      </c>
      <c r="R3" s="1" t="s">
        <v>16</v>
      </c>
      <c r="S3" s="4">
        <v>927</v>
      </c>
      <c r="T3" s="4">
        <v>973</v>
      </c>
      <c r="U3">
        <v>0</v>
      </c>
      <c r="V3">
        <v>0</v>
      </c>
      <c r="W3">
        <v>0</v>
      </c>
      <c r="X3">
        <v>0</v>
      </c>
    </row>
    <row r="4" spans="1:24">
      <c r="A4">
        <v>3</v>
      </c>
      <c r="B4" t="s">
        <v>119</v>
      </c>
      <c r="C4" t="s">
        <v>43</v>
      </c>
      <c r="D4">
        <f t="shared" si="0"/>
        <v>4500</v>
      </c>
      <c r="E4">
        <f t="shared" si="1"/>
        <v>4471</v>
      </c>
      <c r="F4" s="1">
        <f t="shared" si="2"/>
        <v>4500</v>
      </c>
      <c r="G4" s="4">
        <f>L4+P4+S4+T4+K4</f>
        <v>4500</v>
      </c>
      <c r="H4" s="1">
        <f>RANK(F4,F:F,0)</f>
        <v>3</v>
      </c>
      <c r="I4" s="1">
        <f t="shared" si="3"/>
        <v>6250</v>
      </c>
      <c r="J4" s="1">
        <v>887</v>
      </c>
      <c r="K4" s="4">
        <v>898</v>
      </c>
      <c r="L4" s="4">
        <v>892</v>
      </c>
      <c r="M4" s="1" t="s">
        <v>16</v>
      </c>
      <c r="N4" s="1">
        <v>0</v>
      </c>
      <c r="O4" s="1">
        <v>0</v>
      </c>
      <c r="P4" s="4">
        <v>923</v>
      </c>
      <c r="Q4" s="1">
        <v>863</v>
      </c>
      <c r="R4" s="1" t="s">
        <v>16</v>
      </c>
      <c r="S4" s="4">
        <v>865</v>
      </c>
      <c r="T4" s="4">
        <v>922</v>
      </c>
      <c r="U4">
        <v>0</v>
      </c>
      <c r="V4">
        <v>0</v>
      </c>
      <c r="W4">
        <v>0</v>
      </c>
      <c r="X4">
        <v>0</v>
      </c>
    </row>
    <row r="5" spans="1:24">
      <c r="A5">
        <v>4</v>
      </c>
      <c r="B5" t="s">
        <v>120</v>
      </c>
      <c r="C5" t="s">
        <v>76</v>
      </c>
      <c r="D5">
        <f t="shared" si="0"/>
        <v>4388</v>
      </c>
      <c r="E5">
        <f t="shared" si="1"/>
        <v>3540</v>
      </c>
      <c r="F5" s="1">
        <f t="shared" si="2"/>
        <v>4388</v>
      </c>
      <c r="G5" s="4">
        <f>K5+L5+Q5+S5+T5</f>
        <v>4388</v>
      </c>
      <c r="H5" s="1">
        <f>RANK(F5,F:F,0)</f>
        <v>4</v>
      </c>
      <c r="I5" s="1">
        <f t="shared" si="3"/>
        <v>4388</v>
      </c>
      <c r="J5" s="1" t="s">
        <v>16</v>
      </c>
      <c r="K5" s="4">
        <v>861</v>
      </c>
      <c r="L5" s="4">
        <v>848</v>
      </c>
      <c r="M5" s="1" t="s">
        <v>16</v>
      </c>
      <c r="N5" s="1">
        <v>0</v>
      </c>
      <c r="O5" s="1">
        <v>0</v>
      </c>
      <c r="P5" s="1" t="s">
        <v>16</v>
      </c>
      <c r="Q5" s="4">
        <v>884</v>
      </c>
      <c r="R5" s="1" t="s">
        <v>16</v>
      </c>
      <c r="S5" s="4">
        <v>864</v>
      </c>
      <c r="T5" s="4">
        <v>931</v>
      </c>
      <c r="U5">
        <v>0</v>
      </c>
      <c r="V5">
        <v>0</v>
      </c>
      <c r="W5">
        <v>0</v>
      </c>
      <c r="X5">
        <v>0</v>
      </c>
    </row>
    <row r="6" spans="1:24">
      <c r="A6">
        <v>5</v>
      </c>
      <c r="B6" t="s">
        <v>121</v>
      </c>
      <c r="C6" t="s">
        <v>28</v>
      </c>
      <c r="D6">
        <f t="shared" si="0"/>
        <v>4373</v>
      </c>
      <c r="E6">
        <f t="shared" si="1"/>
        <v>3512</v>
      </c>
      <c r="F6" s="5">
        <f t="shared" si="2"/>
        <v>4373</v>
      </c>
      <c r="G6" s="4">
        <f>L6+P6+K6+Q6+T6</f>
        <v>4373</v>
      </c>
      <c r="H6" s="1"/>
      <c r="I6" s="1">
        <f t="shared" si="3"/>
        <v>4373</v>
      </c>
      <c r="J6" s="1" t="s">
        <v>16</v>
      </c>
      <c r="K6" s="4">
        <v>861</v>
      </c>
      <c r="L6" s="4">
        <v>897</v>
      </c>
      <c r="M6" s="5" t="s">
        <v>16</v>
      </c>
      <c r="N6" s="5">
        <v>0</v>
      </c>
      <c r="O6" s="5">
        <v>0</v>
      </c>
      <c r="P6" s="4">
        <v>924</v>
      </c>
      <c r="Q6" s="4">
        <v>821</v>
      </c>
      <c r="R6" s="1" t="s">
        <v>16</v>
      </c>
      <c r="S6" s="1" t="s">
        <v>16</v>
      </c>
      <c r="T6" s="4">
        <v>870</v>
      </c>
      <c r="U6">
        <v>0</v>
      </c>
      <c r="V6">
        <v>0</v>
      </c>
      <c r="W6">
        <v>0</v>
      </c>
      <c r="X6">
        <v>0</v>
      </c>
    </row>
    <row r="7" spans="1:24">
      <c r="A7">
        <v>6</v>
      </c>
      <c r="B7" t="s">
        <v>122</v>
      </c>
      <c r="C7" t="s">
        <v>28</v>
      </c>
      <c r="D7">
        <f t="shared" si="0"/>
        <v>3999</v>
      </c>
      <c r="E7">
        <f t="shared" si="1"/>
        <v>3248</v>
      </c>
      <c r="F7" s="5">
        <f t="shared" si="2"/>
        <v>3999</v>
      </c>
      <c r="G7" s="4">
        <f>L7+P7+Q7+T7+J7</f>
        <v>3999</v>
      </c>
      <c r="H7" s="1"/>
      <c r="I7" s="1">
        <f t="shared" si="3"/>
        <v>3999</v>
      </c>
      <c r="J7" s="1">
        <v>751</v>
      </c>
      <c r="K7" s="1" t="s">
        <v>16</v>
      </c>
      <c r="L7" s="1">
        <v>787</v>
      </c>
      <c r="M7" s="1" t="s">
        <v>16</v>
      </c>
      <c r="N7" s="1">
        <v>0</v>
      </c>
      <c r="O7" s="1">
        <v>0</v>
      </c>
      <c r="P7" s="1">
        <v>854</v>
      </c>
      <c r="Q7" s="1">
        <v>801</v>
      </c>
      <c r="R7" s="1" t="s">
        <v>16</v>
      </c>
      <c r="S7" s="1" t="s">
        <v>16</v>
      </c>
      <c r="T7" s="1">
        <v>806</v>
      </c>
      <c r="U7">
        <v>0</v>
      </c>
      <c r="V7">
        <v>0</v>
      </c>
      <c r="W7">
        <v>0</v>
      </c>
      <c r="X7">
        <v>0</v>
      </c>
    </row>
    <row r="8" spans="1:24">
      <c r="A8">
        <v>7</v>
      </c>
      <c r="B8" t="s">
        <v>123</v>
      </c>
      <c r="C8" t="s">
        <v>20</v>
      </c>
      <c r="D8">
        <f t="shared" si="0"/>
        <v>2527</v>
      </c>
      <c r="E8">
        <f t="shared" si="1"/>
        <v>3285</v>
      </c>
      <c r="F8" s="1">
        <f t="shared" si="2"/>
        <v>3285</v>
      </c>
      <c r="G8" s="4">
        <f>P8+Q8+S8+T8</f>
        <v>3285</v>
      </c>
      <c r="H8" s="1"/>
      <c r="I8" s="1">
        <f t="shared" si="3"/>
        <v>3285</v>
      </c>
      <c r="J8" s="1" t="s">
        <v>16</v>
      </c>
      <c r="K8" s="1" t="s">
        <v>16</v>
      </c>
      <c r="L8" s="1" t="s">
        <v>16</v>
      </c>
      <c r="M8" s="1" t="s">
        <v>16</v>
      </c>
      <c r="N8" s="1">
        <v>0</v>
      </c>
      <c r="O8" s="1">
        <v>0</v>
      </c>
      <c r="P8" s="1">
        <v>866</v>
      </c>
      <c r="Q8" s="1">
        <v>758</v>
      </c>
      <c r="R8" s="1" t="s">
        <v>16</v>
      </c>
      <c r="S8" s="1">
        <v>817</v>
      </c>
      <c r="T8" s="1">
        <v>844</v>
      </c>
      <c r="U8">
        <v>0</v>
      </c>
      <c r="V8">
        <v>0</v>
      </c>
      <c r="W8">
        <v>0</v>
      </c>
      <c r="X8">
        <v>0</v>
      </c>
    </row>
    <row r="9" spans="1:24">
      <c r="A9">
        <v>9</v>
      </c>
      <c r="B9" t="s">
        <v>125</v>
      </c>
      <c r="C9" t="s">
        <v>43</v>
      </c>
      <c r="D9">
        <f t="shared" si="0"/>
        <v>3053</v>
      </c>
      <c r="E9">
        <f t="shared" si="1"/>
        <v>3053</v>
      </c>
      <c r="F9" s="1">
        <f t="shared" si="2"/>
        <v>3053</v>
      </c>
      <c r="G9" s="4">
        <f>M9+P9+Q9+S9</f>
        <v>3053</v>
      </c>
      <c r="H9" s="1"/>
      <c r="I9" s="1">
        <f t="shared" si="3"/>
        <v>3053</v>
      </c>
      <c r="J9" s="1" t="s">
        <v>16</v>
      </c>
      <c r="K9" s="1" t="s">
        <v>16</v>
      </c>
      <c r="L9" s="1" t="s">
        <v>16</v>
      </c>
      <c r="M9" s="1">
        <v>734</v>
      </c>
      <c r="N9" s="1">
        <v>0</v>
      </c>
      <c r="O9" s="1">
        <v>0</v>
      </c>
      <c r="P9" s="1">
        <v>847</v>
      </c>
      <c r="Q9" s="1">
        <v>729</v>
      </c>
      <c r="R9" s="1" t="s">
        <v>16</v>
      </c>
      <c r="S9" s="1">
        <v>743</v>
      </c>
      <c r="T9" s="1" t="s">
        <v>16</v>
      </c>
      <c r="U9">
        <v>0</v>
      </c>
      <c r="V9">
        <v>0</v>
      </c>
      <c r="W9">
        <v>0</v>
      </c>
      <c r="X9">
        <v>0</v>
      </c>
    </row>
    <row r="10" spans="1:24">
      <c r="A10">
        <v>8</v>
      </c>
      <c r="B10" t="s">
        <v>124</v>
      </c>
      <c r="D10">
        <f t="shared" si="0"/>
        <v>2824</v>
      </c>
      <c r="E10">
        <f t="shared" si="1"/>
        <v>1885</v>
      </c>
      <c r="F10" s="1">
        <f t="shared" si="2"/>
        <v>2824</v>
      </c>
      <c r="G10" s="4">
        <f>J10+K10+S10</f>
        <v>2824</v>
      </c>
      <c r="H10" s="1"/>
      <c r="I10" s="1">
        <f t="shared" si="3"/>
        <v>2824</v>
      </c>
      <c r="J10" s="1">
        <v>993</v>
      </c>
      <c r="K10" s="1">
        <v>939</v>
      </c>
      <c r="L10" s="1" t="s">
        <v>16</v>
      </c>
      <c r="M10" s="1" t="s">
        <v>16</v>
      </c>
      <c r="N10" s="1">
        <v>0</v>
      </c>
      <c r="O10" s="1">
        <v>0</v>
      </c>
      <c r="P10" s="1" t="s">
        <v>16</v>
      </c>
      <c r="Q10" s="1" t="s">
        <v>16</v>
      </c>
      <c r="R10" s="1" t="s">
        <v>16</v>
      </c>
      <c r="S10" s="1">
        <v>892</v>
      </c>
      <c r="T10" s="1" t="s">
        <v>16</v>
      </c>
      <c r="U10">
        <v>0</v>
      </c>
      <c r="V10">
        <v>0</v>
      </c>
      <c r="W10">
        <v>0</v>
      </c>
      <c r="X10">
        <v>0</v>
      </c>
    </row>
    <row r="11" spans="1:24">
      <c r="A11">
        <v>10</v>
      </c>
      <c r="B11" t="s">
        <v>126</v>
      </c>
      <c r="D11">
        <f t="shared" si="0"/>
        <v>1775</v>
      </c>
      <c r="E11">
        <f t="shared" si="1"/>
        <v>1775</v>
      </c>
      <c r="F11" s="1">
        <f t="shared" si="2"/>
        <v>1775</v>
      </c>
      <c r="G11" s="4">
        <f>P11+Q11</f>
        <v>1775</v>
      </c>
      <c r="H11" s="1"/>
      <c r="I11" s="1">
        <f t="shared" si="3"/>
        <v>1775</v>
      </c>
      <c r="J11" s="1" t="s">
        <v>16</v>
      </c>
      <c r="K11" s="1" t="s">
        <v>16</v>
      </c>
      <c r="L11" s="1" t="s">
        <v>16</v>
      </c>
      <c r="M11" s="1" t="s">
        <v>16</v>
      </c>
      <c r="N11" s="1">
        <v>0</v>
      </c>
      <c r="O11" s="1">
        <v>0</v>
      </c>
      <c r="P11" s="1">
        <v>938</v>
      </c>
      <c r="Q11" s="1">
        <v>837</v>
      </c>
      <c r="R11" s="1" t="s">
        <v>16</v>
      </c>
      <c r="S11" s="1" t="s">
        <v>16</v>
      </c>
      <c r="T11" s="1" t="s">
        <v>16</v>
      </c>
      <c r="U11">
        <v>0</v>
      </c>
      <c r="V11">
        <v>0</v>
      </c>
      <c r="W11">
        <v>0</v>
      </c>
      <c r="X11">
        <v>0</v>
      </c>
    </row>
    <row r="12" spans="1:24">
      <c r="A12">
        <v>11</v>
      </c>
      <c r="B12" t="s">
        <v>127</v>
      </c>
      <c r="C12" t="s">
        <v>28</v>
      </c>
      <c r="D12">
        <f t="shared" si="0"/>
        <v>1624</v>
      </c>
      <c r="E12">
        <f t="shared" si="1"/>
        <v>1624</v>
      </c>
      <c r="F12" s="1">
        <f t="shared" si="2"/>
        <v>1624</v>
      </c>
      <c r="G12" s="4">
        <f>J12+Q12</f>
        <v>1624</v>
      </c>
      <c r="H12" s="1"/>
      <c r="I12" s="1">
        <f t="shared" si="3"/>
        <v>1624</v>
      </c>
      <c r="J12" s="1">
        <v>807</v>
      </c>
      <c r="K12" s="1" t="s">
        <v>16</v>
      </c>
      <c r="L12" s="1" t="s">
        <v>16</v>
      </c>
      <c r="M12" s="1" t="s">
        <v>16</v>
      </c>
      <c r="N12" s="1">
        <v>0</v>
      </c>
      <c r="O12" s="1">
        <v>0</v>
      </c>
      <c r="P12" s="1" t="s">
        <v>16</v>
      </c>
      <c r="Q12" s="1">
        <v>817</v>
      </c>
      <c r="R12" s="1" t="s">
        <v>16</v>
      </c>
      <c r="S12" s="1" t="s">
        <v>16</v>
      </c>
      <c r="T12" s="1" t="s">
        <v>16</v>
      </c>
      <c r="U12">
        <v>0</v>
      </c>
      <c r="V12">
        <v>0</v>
      </c>
      <c r="W12">
        <v>0</v>
      </c>
      <c r="X12">
        <v>0</v>
      </c>
    </row>
    <row r="13" spans="1:24">
      <c r="A13">
        <v>12</v>
      </c>
      <c r="B13" t="s">
        <v>128</v>
      </c>
      <c r="C13" t="s">
        <v>31</v>
      </c>
      <c r="D13">
        <f t="shared" si="0"/>
        <v>1565</v>
      </c>
      <c r="E13">
        <f t="shared" si="1"/>
        <v>1565</v>
      </c>
      <c r="F13" s="1">
        <f t="shared" si="2"/>
        <v>1565</v>
      </c>
      <c r="G13" s="4">
        <f>Q13+T13</f>
        <v>1565</v>
      </c>
      <c r="H13" s="1"/>
      <c r="I13" s="1">
        <f t="shared" si="3"/>
        <v>1565</v>
      </c>
      <c r="J13" s="1" t="s">
        <v>16</v>
      </c>
      <c r="K13" s="1" t="s">
        <v>16</v>
      </c>
      <c r="L13" s="1" t="s">
        <v>16</v>
      </c>
      <c r="M13" s="1" t="s">
        <v>16</v>
      </c>
      <c r="N13" s="1">
        <v>0</v>
      </c>
      <c r="O13" s="1">
        <v>0</v>
      </c>
      <c r="P13" s="1" t="s">
        <v>16</v>
      </c>
      <c r="Q13" s="1">
        <v>785</v>
      </c>
      <c r="R13" s="1" t="s">
        <v>16</v>
      </c>
      <c r="S13" s="1" t="s">
        <v>16</v>
      </c>
      <c r="T13" s="1">
        <v>780</v>
      </c>
      <c r="U13">
        <v>0</v>
      </c>
      <c r="V13">
        <v>0</v>
      </c>
      <c r="W13">
        <v>0</v>
      </c>
      <c r="X13">
        <v>0</v>
      </c>
    </row>
    <row r="14" spans="1:24">
      <c r="A14">
        <v>13</v>
      </c>
      <c r="B14" t="s">
        <v>129</v>
      </c>
      <c r="C14" t="s">
        <v>130</v>
      </c>
      <c r="D14">
        <f t="shared" si="0"/>
        <v>1562</v>
      </c>
      <c r="E14">
        <f t="shared" si="1"/>
        <v>1562</v>
      </c>
      <c r="F14" s="1">
        <f t="shared" si="2"/>
        <v>1562</v>
      </c>
      <c r="G14" s="4">
        <f>L14+T14</f>
        <v>1562</v>
      </c>
      <c r="H14" s="1"/>
      <c r="I14" s="1">
        <f t="shared" si="3"/>
        <v>1562</v>
      </c>
      <c r="J14" s="1" t="s">
        <v>16</v>
      </c>
      <c r="K14" s="1" t="s">
        <v>16</v>
      </c>
      <c r="L14" s="1">
        <v>785</v>
      </c>
      <c r="M14" s="1" t="s">
        <v>16</v>
      </c>
      <c r="N14" s="1">
        <v>0</v>
      </c>
      <c r="O14" s="1">
        <v>0</v>
      </c>
      <c r="P14" s="1" t="s">
        <v>16</v>
      </c>
      <c r="Q14" s="1" t="s">
        <v>16</v>
      </c>
      <c r="R14" s="1" t="s">
        <v>16</v>
      </c>
      <c r="S14" s="1" t="s">
        <v>16</v>
      </c>
      <c r="T14" s="1">
        <v>777</v>
      </c>
      <c r="U14">
        <v>0</v>
      </c>
      <c r="V14">
        <v>0</v>
      </c>
      <c r="W14">
        <v>0</v>
      </c>
      <c r="X14">
        <v>0</v>
      </c>
    </row>
    <row r="15" spans="1:24">
      <c r="A15">
        <v>18</v>
      </c>
      <c r="B15" t="s">
        <v>137</v>
      </c>
      <c r="C15" t="s">
        <v>20</v>
      </c>
      <c r="D15">
        <f t="shared" si="0"/>
        <v>975</v>
      </c>
      <c r="E15">
        <f t="shared" si="1"/>
        <v>975</v>
      </c>
      <c r="F15" s="1">
        <f t="shared" si="2"/>
        <v>975</v>
      </c>
      <c r="G15" s="4">
        <f>M15</f>
        <v>975</v>
      </c>
      <c r="H15" s="1"/>
      <c r="I15" s="1">
        <f t="shared" si="3"/>
        <v>975</v>
      </c>
      <c r="M15" s="1">
        <v>975</v>
      </c>
      <c r="N15" s="1">
        <v>0</v>
      </c>
      <c r="O15" s="1">
        <v>0</v>
      </c>
      <c r="U15">
        <v>0</v>
      </c>
      <c r="V15">
        <v>0</v>
      </c>
      <c r="W15">
        <v>0</v>
      </c>
      <c r="X15">
        <v>0</v>
      </c>
    </row>
    <row r="16" spans="1:24">
      <c r="A16">
        <v>14</v>
      </c>
      <c r="B16" t="s">
        <v>131</v>
      </c>
      <c r="C16" t="s">
        <v>50</v>
      </c>
      <c r="D16">
        <f t="shared" si="0"/>
        <v>971</v>
      </c>
      <c r="E16">
        <f t="shared" si="1"/>
        <v>971</v>
      </c>
      <c r="F16" s="1">
        <f t="shared" si="2"/>
        <v>971</v>
      </c>
      <c r="G16" s="4">
        <f>T16</f>
        <v>971</v>
      </c>
      <c r="H16" s="1"/>
      <c r="I16" s="1">
        <f t="shared" si="3"/>
        <v>971</v>
      </c>
      <c r="J16" s="1" t="s">
        <v>16</v>
      </c>
      <c r="K16" s="1" t="s">
        <v>16</v>
      </c>
      <c r="L16" s="1" t="s">
        <v>16</v>
      </c>
      <c r="M16" s="1" t="s">
        <v>16</v>
      </c>
      <c r="N16" s="1">
        <v>0</v>
      </c>
      <c r="O16" s="1">
        <v>0</v>
      </c>
      <c r="P16" s="1" t="s">
        <v>16</v>
      </c>
      <c r="Q16" s="1" t="s">
        <v>16</v>
      </c>
      <c r="R16" s="1" t="s">
        <v>16</v>
      </c>
      <c r="S16" s="1" t="s">
        <v>16</v>
      </c>
      <c r="T16" s="1">
        <v>971</v>
      </c>
      <c r="U16">
        <v>0</v>
      </c>
      <c r="V16">
        <v>0</v>
      </c>
      <c r="W16">
        <v>0</v>
      </c>
      <c r="X16">
        <v>0</v>
      </c>
    </row>
    <row r="17" spans="1:24">
      <c r="A17">
        <v>15</v>
      </c>
      <c r="B17" t="s">
        <v>132</v>
      </c>
      <c r="C17" t="s">
        <v>38</v>
      </c>
      <c r="D17">
        <f t="shared" si="0"/>
        <v>952</v>
      </c>
      <c r="E17">
        <f t="shared" si="1"/>
        <v>952</v>
      </c>
      <c r="F17" s="1">
        <f t="shared" si="2"/>
        <v>952</v>
      </c>
      <c r="G17" s="4">
        <f>Q17</f>
        <v>952</v>
      </c>
      <c r="H17" s="1"/>
      <c r="I17" s="1">
        <f t="shared" si="3"/>
        <v>952</v>
      </c>
      <c r="J17" s="1" t="s">
        <v>16</v>
      </c>
      <c r="K17" s="1" t="s">
        <v>16</v>
      </c>
      <c r="L17" s="1" t="s">
        <v>16</v>
      </c>
      <c r="M17" s="1" t="s">
        <v>16</v>
      </c>
      <c r="N17" s="1">
        <v>0</v>
      </c>
      <c r="O17" s="1">
        <v>0</v>
      </c>
      <c r="P17" s="1" t="s">
        <v>16</v>
      </c>
      <c r="Q17" s="1">
        <v>952</v>
      </c>
      <c r="R17" s="1" t="s">
        <v>16</v>
      </c>
      <c r="S17" s="1" t="s">
        <v>16</v>
      </c>
      <c r="T17" s="1" t="s">
        <v>16</v>
      </c>
      <c r="U17">
        <v>0</v>
      </c>
      <c r="V17">
        <v>0</v>
      </c>
      <c r="W17">
        <v>0</v>
      </c>
      <c r="X17">
        <v>0</v>
      </c>
    </row>
    <row r="18" spans="1:24">
      <c r="A18">
        <v>16</v>
      </c>
      <c r="B18" t="s">
        <v>133</v>
      </c>
      <c r="C18" t="s">
        <v>28</v>
      </c>
      <c r="D18">
        <f t="shared" si="0"/>
        <v>886</v>
      </c>
      <c r="E18">
        <f t="shared" si="1"/>
        <v>886</v>
      </c>
      <c r="F18" s="1">
        <f t="shared" si="2"/>
        <v>886</v>
      </c>
      <c r="G18" s="4">
        <f>J18</f>
        <v>886</v>
      </c>
      <c r="H18" s="1"/>
      <c r="I18" s="1">
        <f t="shared" si="3"/>
        <v>886</v>
      </c>
      <c r="J18" s="1">
        <v>886</v>
      </c>
      <c r="K18" s="1" t="s">
        <v>16</v>
      </c>
      <c r="L18" s="1" t="s">
        <v>16</v>
      </c>
      <c r="M18" s="1" t="s">
        <v>16</v>
      </c>
      <c r="N18" s="1">
        <v>0</v>
      </c>
      <c r="O18" s="1">
        <v>0</v>
      </c>
      <c r="P18" s="1" t="s">
        <v>16</v>
      </c>
      <c r="Q18" s="1" t="s">
        <v>16</v>
      </c>
      <c r="R18" s="1" t="s">
        <v>16</v>
      </c>
      <c r="S18" s="1" t="s">
        <v>16</v>
      </c>
      <c r="T18" s="1" t="s">
        <v>16</v>
      </c>
      <c r="U18">
        <v>0</v>
      </c>
      <c r="V18">
        <v>0</v>
      </c>
      <c r="W18">
        <v>0</v>
      </c>
      <c r="X18">
        <v>0</v>
      </c>
    </row>
    <row r="19" spans="1:24">
      <c r="A19">
        <v>19</v>
      </c>
      <c r="B19" t="s">
        <v>138</v>
      </c>
      <c r="C19" t="s">
        <v>20</v>
      </c>
      <c r="D19">
        <f t="shared" si="0"/>
        <v>816</v>
      </c>
      <c r="E19">
        <f t="shared" si="1"/>
        <v>816</v>
      </c>
      <c r="F19" s="1">
        <f t="shared" si="2"/>
        <v>816</v>
      </c>
      <c r="G19" s="4">
        <f>M19</f>
        <v>816</v>
      </c>
      <c r="H19" s="1"/>
      <c r="I19" s="1">
        <f t="shared" si="3"/>
        <v>816</v>
      </c>
      <c r="M19" s="1">
        <v>816</v>
      </c>
      <c r="N19" s="1">
        <v>0</v>
      </c>
      <c r="O19" s="1">
        <v>0</v>
      </c>
      <c r="U19">
        <v>0</v>
      </c>
      <c r="V19">
        <v>0</v>
      </c>
      <c r="W19">
        <v>0</v>
      </c>
      <c r="X19">
        <v>0</v>
      </c>
    </row>
    <row r="20" spans="1:24">
      <c r="A20">
        <v>17</v>
      </c>
      <c r="B20" t="s">
        <v>134</v>
      </c>
      <c r="C20" t="s">
        <v>56</v>
      </c>
      <c r="D20">
        <f t="shared" si="0"/>
        <v>698</v>
      </c>
      <c r="E20">
        <f t="shared" si="1"/>
        <v>698</v>
      </c>
      <c r="F20" s="1">
        <f t="shared" si="2"/>
        <v>698</v>
      </c>
      <c r="G20" s="4">
        <f>S20</f>
        <v>698</v>
      </c>
      <c r="H20" s="1"/>
      <c r="I20" s="1">
        <f t="shared" si="3"/>
        <v>698</v>
      </c>
      <c r="J20" s="1" t="s">
        <v>16</v>
      </c>
      <c r="K20" s="1" t="s">
        <v>16</v>
      </c>
      <c r="L20" s="1" t="s">
        <v>16</v>
      </c>
      <c r="M20" s="1" t="s">
        <v>16</v>
      </c>
      <c r="N20" s="1">
        <v>0</v>
      </c>
      <c r="O20" s="1">
        <v>0</v>
      </c>
      <c r="P20" s="1" t="s">
        <v>16</v>
      </c>
      <c r="Q20" s="1" t="s">
        <v>16</v>
      </c>
      <c r="R20" s="1" t="s">
        <v>16</v>
      </c>
      <c r="S20" s="1">
        <v>698</v>
      </c>
      <c r="T20" s="1" t="s">
        <v>16</v>
      </c>
      <c r="U20">
        <v>0</v>
      </c>
      <c r="V20">
        <v>0</v>
      </c>
      <c r="W20">
        <v>0</v>
      </c>
      <c r="X20">
        <v>0</v>
      </c>
    </row>
    <row r="22" spans="1:24">
      <c r="C22" t="s">
        <v>144</v>
      </c>
    </row>
  </sheetData>
  <sortState ref="A2:T21">
    <sortCondition descending="1" ref="G2:G21"/>
  </sortState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 TS1</vt:lpstr>
      <vt:lpstr>M TS1</vt:lpstr>
      <vt:lpstr>F TS2</vt:lpstr>
      <vt:lpstr>M TS2</vt:lpstr>
      <vt:lpstr>F TS3</vt:lpstr>
      <vt:lpstr>M TS3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0</cp:revision>
  <dcterms:created xsi:type="dcterms:W3CDTF">2018-09-12T12:14:02Z</dcterms:created>
  <dcterms:modified xsi:type="dcterms:W3CDTF">2018-10-10T10:59:28Z</dcterms:modified>
  <dc:language>en-GB</dc:language>
</cp:coreProperties>
</file>