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828"/>
  <workbookPr codeName="ThisWorkbook" defaultThemeVersion="124226"/>
  <mc:AlternateContent xmlns:mc="http://schemas.openxmlformats.org/markup-compatibility/2006">
    <mc:Choice Requires="x15">
      <x15ac:absPath xmlns:x15ac="http://schemas.microsoft.com/office/spreadsheetml/2010/11/ac" url="C:\Users\BTF\Dropbox (britishtriathlon.org)\LR Website Files\England\Documents\Regions\Yorkshire\Race Reports\2012\"/>
    </mc:Choice>
  </mc:AlternateContent>
  <bookViews>
    <workbookView xWindow="0" yWindow="0" windowWidth="24000" windowHeight="9510" tabRatio="846"/>
  </bookViews>
  <sheets>
    <sheet name="List of Entrants" sheetId="9" r:id="rId1"/>
    <sheet name="Swim Time" sheetId="8" r:id="rId2"/>
    <sheet name="Bike Times" sheetId="12" r:id="rId3"/>
    <sheet name="Finish Times" sheetId="11" r:id="rId4"/>
    <sheet name="Stop The Clock" sheetId="7" r:id="rId5"/>
  </sheets>
  <definedNames>
    <definedName name="_xlnm.Print_Area" localSheetId="0">'List of Entrants'!$A$1:$O$154</definedName>
    <definedName name="tristar1_f">'List of Entrants'!$N$28:$N$43</definedName>
    <definedName name="tristar1_m">'List of Entrants'!$N$47:$N$56</definedName>
    <definedName name="tristar2_f">'List of Entrants'!$N$60:$N$73</definedName>
    <definedName name="tristar2_m">'List of Entrants'!$N$77:$N$99</definedName>
    <definedName name="tristar3_f">'List of Entrants'!$N$103:$N$115</definedName>
    <definedName name="tristar3_m">'List of Entrants'!$N$119:$N$128</definedName>
    <definedName name="tristart_f">'List of Entrants'!$N$4:$N$12</definedName>
    <definedName name="tristart_m">'List of Entrants'!$N$16:$N$24</definedName>
    <definedName name="youth_f">'List of Entrants'!$N$132:$N$142</definedName>
    <definedName name="youth_m">'List of Entrants'!$N$146:$N$154</definedName>
  </definedNames>
  <calcPr calcId="171027"/>
</workbook>
</file>

<file path=xl/calcChain.xml><?xml version="1.0" encoding="utf-8"?>
<calcChain xmlns="http://schemas.openxmlformats.org/spreadsheetml/2006/main">
  <c r="E14" i="8" l="1"/>
  <c r="E14" i="11"/>
  <c r="L49" i="9"/>
  <c r="E13" i="12"/>
  <c r="E13" i="8"/>
  <c r="E16" i="8"/>
  <c r="L148" i="9"/>
  <c r="N148" i="9" s="1"/>
  <c r="E103" i="11"/>
  <c r="L146" i="9"/>
  <c r="E100" i="11"/>
  <c r="L119" i="9"/>
  <c r="L87" i="9"/>
  <c r="E50" i="11"/>
  <c r="E46" i="11"/>
  <c r="E44" i="11"/>
  <c r="E40" i="11"/>
  <c r="E38" i="11"/>
  <c r="E36" i="11"/>
  <c r="E15" i="11"/>
  <c r="E16" i="11"/>
  <c r="E17" i="11"/>
  <c r="E18" i="11"/>
  <c r="E19" i="11"/>
  <c r="E20" i="11"/>
  <c r="E21" i="11"/>
  <c r="E22" i="11"/>
  <c r="E23" i="11"/>
  <c r="E24" i="11"/>
  <c r="E25" i="11"/>
  <c r="E26" i="11"/>
  <c r="E27" i="11"/>
  <c r="E28" i="11"/>
  <c r="E29" i="11"/>
  <c r="E30" i="11"/>
  <c r="E31" i="11"/>
  <c r="E32" i="11"/>
  <c r="E33" i="11"/>
  <c r="E34" i="11"/>
  <c r="E35" i="11"/>
  <c r="E37" i="11"/>
  <c r="E39" i="11"/>
  <c r="E41" i="11"/>
  <c r="E42" i="11"/>
  <c r="E43" i="11"/>
  <c r="E45" i="11"/>
  <c r="E47" i="11"/>
  <c r="E48" i="11"/>
  <c r="E49"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1" i="11"/>
  <c r="E102"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09" i="12"/>
  <c r="J150" i="9"/>
  <c r="E94" i="12"/>
  <c r="E86" i="12"/>
  <c r="J61" i="9"/>
  <c r="E81" i="12"/>
  <c r="J126" i="9"/>
  <c r="J112" i="9"/>
  <c r="E75" i="12"/>
  <c r="E73" i="12"/>
  <c r="J103" i="9"/>
  <c r="J109" i="9"/>
  <c r="E67" i="12"/>
  <c r="E65" i="12"/>
  <c r="J83" i="9"/>
  <c r="E42" i="12"/>
  <c r="E40" i="12"/>
  <c r="E20" i="12"/>
  <c r="E14" i="12"/>
  <c r="H138" i="9"/>
  <c r="I138" i="9" s="1"/>
  <c r="J138" i="9"/>
  <c r="H135" i="9"/>
  <c r="I135" i="9" s="1"/>
  <c r="J135" i="9"/>
  <c r="L135" i="9"/>
  <c r="N135" i="9" s="1"/>
  <c r="H132" i="9"/>
  <c r="I132" i="9" s="1"/>
  <c r="J132" i="9"/>
  <c r="L132" i="9"/>
  <c r="N132" i="9" s="1"/>
  <c r="H133" i="9"/>
  <c r="I133" i="9" s="1"/>
  <c r="J133" i="9"/>
  <c r="L133" i="9"/>
  <c r="N133" i="9" s="1"/>
  <c r="H139" i="9"/>
  <c r="I139" i="9" s="1"/>
  <c r="J139" i="9"/>
  <c r="L139" i="9"/>
  <c r="N139" i="9" s="1"/>
  <c r="H137" i="9"/>
  <c r="I137" i="9" s="1"/>
  <c r="J137" i="9"/>
  <c r="L137" i="9"/>
  <c r="N137" i="9" s="1"/>
  <c r="E88" i="8"/>
  <c r="H123" i="9"/>
  <c r="I123" i="9" s="1"/>
  <c r="H125" i="9"/>
  <c r="I125" i="9" s="1"/>
  <c r="H121" i="9"/>
  <c r="I121" i="9" s="1"/>
  <c r="E77" i="8"/>
  <c r="E71" i="8"/>
  <c r="E69" i="8"/>
  <c r="E63" i="8"/>
  <c r="H98" i="9"/>
  <c r="I98" i="9" s="1"/>
  <c r="H96" i="9"/>
  <c r="I96" i="9" s="1"/>
  <c r="H40" i="9"/>
  <c r="I40" i="9" s="1"/>
  <c r="J40" i="9"/>
  <c r="L40" i="9"/>
  <c r="N40" i="9" s="1"/>
  <c r="H34" i="9"/>
  <c r="I34" i="9" s="1"/>
  <c r="J34" i="9"/>
  <c r="L34" i="9"/>
  <c r="N34" i="9" s="1"/>
  <c r="H42" i="9"/>
  <c r="I42" i="9" s="1"/>
  <c r="J42" i="9"/>
  <c r="L42" i="9"/>
  <c r="N42" i="9" s="1"/>
  <c r="H39" i="9"/>
  <c r="I39" i="9" s="1"/>
  <c r="J39" i="9"/>
  <c r="L39" i="9"/>
  <c r="N39" i="9" s="1"/>
  <c r="H37" i="9"/>
  <c r="I37" i="9" s="1"/>
  <c r="E26" i="8"/>
  <c r="E15" i="12"/>
  <c r="E16" i="12"/>
  <c r="E17" i="12"/>
  <c r="E18" i="12"/>
  <c r="E19" i="12"/>
  <c r="E21" i="12"/>
  <c r="E22" i="12"/>
  <c r="E23" i="12"/>
  <c r="E24" i="12"/>
  <c r="E25" i="12"/>
  <c r="E26" i="12"/>
  <c r="E27" i="12"/>
  <c r="E28" i="12"/>
  <c r="E29" i="12"/>
  <c r="E30" i="12"/>
  <c r="E31" i="12"/>
  <c r="E32" i="12"/>
  <c r="E33" i="12"/>
  <c r="E34" i="12"/>
  <c r="E35" i="12"/>
  <c r="E36" i="12"/>
  <c r="E37" i="12"/>
  <c r="E38" i="12"/>
  <c r="E39" i="12"/>
  <c r="E41" i="12"/>
  <c r="E43" i="12"/>
  <c r="E44" i="12"/>
  <c r="E45" i="12"/>
  <c r="E46" i="12"/>
  <c r="E47" i="12"/>
  <c r="E48" i="12"/>
  <c r="E49" i="12"/>
  <c r="E50" i="12"/>
  <c r="E51" i="12"/>
  <c r="E52" i="12"/>
  <c r="E53" i="12"/>
  <c r="E54" i="12"/>
  <c r="E55" i="12"/>
  <c r="E56" i="12"/>
  <c r="E57" i="12"/>
  <c r="E58" i="12"/>
  <c r="E59" i="12"/>
  <c r="E60" i="12"/>
  <c r="E61" i="12"/>
  <c r="E62" i="12"/>
  <c r="E63" i="12"/>
  <c r="E64" i="12"/>
  <c r="E66" i="12"/>
  <c r="E68" i="12"/>
  <c r="E69" i="12"/>
  <c r="E70" i="12"/>
  <c r="E71" i="12"/>
  <c r="E72" i="12"/>
  <c r="E74" i="12"/>
  <c r="E76" i="12"/>
  <c r="E77" i="12"/>
  <c r="E78" i="12"/>
  <c r="E79" i="12"/>
  <c r="E80" i="12"/>
  <c r="E82" i="12"/>
  <c r="E83" i="12"/>
  <c r="E84" i="12"/>
  <c r="E85" i="12"/>
  <c r="E87" i="12"/>
  <c r="E88" i="12"/>
  <c r="E89" i="12"/>
  <c r="E90" i="12"/>
  <c r="E91" i="12"/>
  <c r="E92" i="12"/>
  <c r="E93" i="12"/>
  <c r="E95" i="12"/>
  <c r="E96" i="12"/>
  <c r="E97" i="12"/>
  <c r="E98" i="12"/>
  <c r="E99" i="12"/>
  <c r="E100" i="12"/>
  <c r="E101" i="12"/>
  <c r="E102" i="12"/>
  <c r="E103" i="12"/>
  <c r="E104" i="12"/>
  <c r="E105" i="12"/>
  <c r="E106" i="12"/>
  <c r="E107" i="12"/>
  <c r="E108" i="12"/>
  <c r="E110" i="12"/>
  <c r="E111" i="12"/>
  <c r="E112" i="12"/>
  <c r="E113" i="12"/>
  <c r="E114" i="12"/>
  <c r="E115" i="12"/>
  <c r="E116" i="12"/>
  <c r="E117" i="12"/>
  <c r="E118" i="12"/>
  <c r="E119" i="12"/>
  <c r="E120" i="12"/>
  <c r="E121" i="12"/>
  <c r="E122" i="12"/>
  <c r="E123" i="12"/>
  <c r="E124" i="12"/>
  <c r="E125" i="12"/>
  <c r="E126" i="12"/>
  <c r="E127" i="12"/>
  <c r="E128" i="12"/>
  <c r="E129" i="12"/>
  <c r="E130" i="12"/>
  <c r="E131" i="12"/>
  <c r="E132" i="12"/>
  <c r="E133" i="12"/>
  <c r="E134" i="12"/>
  <c r="E135" i="12"/>
  <c r="E136" i="12"/>
  <c r="E137" i="12"/>
  <c r="E138" i="12"/>
  <c r="E139" i="12"/>
  <c r="E140" i="12"/>
  <c r="E141" i="12"/>
  <c r="E142" i="12"/>
  <c r="E143" i="12"/>
  <c r="E144" i="12"/>
  <c r="E145" i="12"/>
  <c r="E146" i="12"/>
  <c r="E147" i="12"/>
  <c r="E148" i="12"/>
  <c r="E149" i="12"/>
  <c r="E150" i="12"/>
  <c r="E151" i="12"/>
  <c r="E152" i="12"/>
  <c r="E153" i="12"/>
  <c r="E154" i="12"/>
  <c r="E155" i="12"/>
  <c r="E156" i="12"/>
  <c r="E157" i="12"/>
  <c r="E158" i="12"/>
  <c r="E159" i="12"/>
  <c r="E160" i="12"/>
  <c r="E161" i="12"/>
  <c r="E162" i="12"/>
  <c r="E163" i="12"/>
  <c r="E164" i="12"/>
  <c r="E165" i="12"/>
  <c r="E166" i="12"/>
  <c r="E167" i="12"/>
  <c r="E168" i="12"/>
  <c r="E169" i="12"/>
  <c r="E170" i="12"/>
  <c r="E171" i="12"/>
  <c r="E172" i="12"/>
  <c r="E173" i="12"/>
  <c r="E174" i="12"/>
  <c r="E175" i="12"/>
  <c r="E176" i="12"/>
  <c r="E177" i="12"/>
  <c r="E178" i="12"/>
  <c r="E179" i="12"/>
  <c r="E180" i="12"/>
  <c r="E181" i="12"/>
  <c r="E182" i="12"/>
  <c r="E183" i="12"/>
  <c r="E184" i="12"/>
  <c r="E185" i="12"/>
  <c r="E186" i="12"/>
  <c r="E187" i="12"/>
  <c r="E188" i="12"/>
  <c r="E189" i="12"/>
  <c r="E190" i="12"/>
  <c r="E191" i="12"/>
  <c r="E192" i="12"/>
  <c r="E193" i="12"/>
  <c r="E194" i="12"/>
  <c r="E195" i="12"/>
  <c r="E196" i="12"/>
  <c r="E197" i="12"/>
  <c r="E198" i="12"/>
  <c r="E199" i="12"/>
  <c r="E200" i="12"/>
  <c r="E15" i="8"/>
  <c r="E17" i="8"/>
  <c r="E18" i="8"/>
  <c r="E19" i="8"/>
  <c r="E20" i="8"/>
  <c r="E21" i="8"/>
  <c r="E22" i="8"/>
  <c r="E23" i="8"/>
  <c r="E24" i="8"/>
  <c r="E25"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4" i="8"/>
  <c r="E65" i="8"/>
  <c r="E66" i="8"/>
  <c r="E67" i="8"/>
  <c r="E68" i="8"/>
  <c r="E70" i="8"/>
  <c r="E72" i="8"/>
  <c r="E73" i="8"/>
  <c r="E74" i="8"/>
  <c r="E75" i="8"/>
  <c r="E76" i="8"/>
  <c r="E78" i="8"/>
  <c r="E79" i="8"/>
  <c r="E80" i="8"/>
  <c r="E81" i="8"/>
  <c r="E82" i="8"/>
  <c r="E83" i="8"/>
  <c r="E84" i="8"/>
  <c r="E85" i="8"/>
  <c r="E86" i="8"/>
  <c r="E87"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132" i="8"/>
  <c r="E133" i="8"/>
  <c r="E134" i="8"/>
  <c r="E135" i="8"/>
  <c r="E136" i="8"/>
  <c r="E137" i="8"/>
  <c r="E138" i="8"/>
  <c r="E139" i="8"/>
  <c r="E140" i="8"/>
  <c r="E141" i="8"/>
  <c r="E142" i="8"/>
  <c r="E143" i="8"/>
  <c r="E144" i="8"/>
  <c r="E145" i="8"/>
  <c r="E146" i="8"/>
  <c r="E147" i="8"/>
  <c r="E148" i="8"/>
  <c r="E149" i="8"/>
  <c r="E150" i="8"/>
  <c r="L37" i="9"/>
  <c r="H7" i="9"/>
  <c r="I7" i="9" s="1"/>
  <c r="J7" i="9"/>
  <c r="L7" i="9"/>
  <c r="H8" i="9"/>
  <c r="I8" i="9" s="1"/>
  <c r="J8" i="9"/>
  <c r="L8" i="9"/>
  <c r="H9" i="9"/>
  <c r="I9" i="9" s="1"/>
  <c r="J9" i="9"/>
  <c r="L9" i="9"/>
  <c r="H10" i="9"/>
  <c r="I10" i="9" s="1"/>
  <c r="J10" i="9"/>
  <c r="L10" i="9"/>
  <c r="H11" i="9"/>
  <c r="I11" i="9" s="1"/>
  <c r="J11" i="9"/>
  <c r="L11" i="9"/>
  <c r="H19" i="9"/>
  <c r="I19" i="9" s="1"/>
  <c r="J19" i="9"/>
  <c r="L19" i="9"/>
  <c r="H20" i="9"/>
  <c r="I20" i="9" s="1"/>
  <c r="J20" i="9"/>
  <c r="L20" i="9"/>
  <c r="H21" i="9"/>
  <c r="I21" i="9" s="1"/>
  <c r="J21" i="9"/>
  <c r="L21" i="9"/>
  <c r="H22" i="9"/>
  <c r="I22" i="9" s="1"/>
  <c r="J22" i="9"/>
  <c r="L22" i="9"/>
  <c r="H23" i="9"/>
  <c r="I23" i="9" s="1"/>
  <c r="J23" i="9"/>
  <c r="L23" i="9"/>
  <c r="H84" i="9"/>
  <c r="I84" i="9" s="1"/>
  <c r="J84" i="9"/>
  <c r="L84" i="9"/>
  <c r="H79" i="9"/>
  <c r="I79" i="9" s="1"/>
  <c r="J79" i="9"/>
  <c r="L79" i="9"/>
  <c r="H92" i="9"/>
  <c r="I92" i="9" s="1"/>
  <c r="J92" i="9"/>
  <c r="L92" i="9"/>
  <c r="H110" i="9"/>
  <c r="I110" i="9" s="1"/>
  <c r="J110" i="9"/>
  <c r="L110" i="9"/>
  <c r="H111" i="9"/>
  <c r="I111" i="9" s="1"/>
  <c r="J111" i="9"/>
  <c r="L111" i="9"/>
  <c r="H151" i="9"/>
  <c r="I151" i="9" s="1"/>
  <c r="J151" i="9"/>
  <c r="L151" i="9"/>
  <c r="H148" i="9"/>
  <c r="I148" i="9" s="1"/>
  <c r="J148" i="9"/>
  <c r="H149" i="9"/>
  <c r="J149" i="9"/>
  <c r="L149" i="9"/>
  <c r="H152" i="9"/>
  <c r="J152" i="9"/>
  <c r="L152" i="9"/>
  <c r="H147" i="9"/>
  <c r="J147" i="9"/>
  <c r="L147" i="9"/>
  <c r="H154" i="9"/>
  <c r="J154" i="9"/>
  <c r="L154" i="9"/>
  <c r="F23" i="7"/>
  <c r="F17" i="7"/>
  <c r="F15" i="7"/>
  <c r="H16" i="9"/>
  <c r="H6" i="9"/>
  <c r="J6" i="9"/>
  <c r="L6" i="9"/>
  <c r="N6" i="9" s="1"/>
  <c r="O6" i="9" s="1"/>
  <c r="J16" i="9"/>
  <c r="L16" i="9"/>
  <c r="N16" i="9" s="1"/>
  <c r="O16" i="9" s="1"/>
  <c r="H17" i="9"/>
  <c r="J17" i="9"/>
  <c r="L17" i="9"/>
  <c r="N17" i="9" s="1"/>
  <c r="O17" i="9" s="1"/>
  <c r="H18" i="9"/>
  <c r="J18" i="9"/>
  <c r="L18" i="9"/>
  <c r="N18" i="9" s="1"/>
  <c r="O18" i="9" s="1"/>
  <c r="H5" i="9"/>
  <c r="I5" i="9" s="1"/>
  <c r="F13" i="7"/>
  <c r="H4" i="9"/>
  <c r="I4" i="9" s="1"/>
  <c r="H29" i="9"/>
  <c r="I29" i="9" s="1"/>
  <c r="E201" i="12"/>
  <c r="E202" i="12"/>
  <c r="E203" i="12"/>
  <c r="E204" i="12"/>
  <c r="E205" i="12"/>
  <c r="E206" i="12"/>
  <c r="E207" i="12"/>
  <c r="E208" i="12"/>
  <c r="E209" i="12"/>
  <c r="E210" i="12"/>
  <c r="E211" i="12"/>
  <c r="E212" i="12"/>
  <c r="E213" i="12"/>
  <c r="E214" i="12"/>
  <c r="E215" i="12"/>
  <c r="E216" i="12"/>
  <c r="E217" i="12"/>
  <c r="E218" i="12"/>
  <c r="E219" i="12"/>
  <c r="E220" i="12"/>
  <c r="E221" i="12"/>
  <c r="E222" i="12"/>
  <c r="E223" i="12"/>
  <c r="E224" i="12"/>
  <c r="E225" i="12"/>
  <c r="E226" i="12"/>
  <c r="E227" i="12"/>
  <c r="E228" i="12"/>
  <c r="E229" i="12"/>
  <c r="E230" i="12"/>
  <c r="E231" i="12"/>
  <c r="E232" i="12"/>
  <c r="E233" i="12"/>
  <c r="E234" i="12"/>
  <c r="E235" i="12"/>
  <c r="E236" i="12"/>
  <c r="E237" i="12"/>
  <c r="E238" i="12"/>
  <c r="E239" i="12"/>
  <c r="E240" i="12"/>
  <c r="E241" i="12"/>
  <c r="E242" i="12"/>
  <c r="E243" i="12"/>
  <c r="E244" i="12"/>
  <c r="E245" i="12"/>
  <c r="E246" i="12"/>
  <c r="E247" i="12"/>
  <c r="E248" i="12"/>
  <c r="E249" i="12"/>
  <c r="E250" i="12"/>
  <c r="E251" i="12"/>
  <c r="E252" i="12"/>
  <c r="E253" i="12"/>
  <c r="E254" i="12"/>
  <c r="E255" i="12"/>
  <c r="E256" i="12"/>
  <c r="E257" i="12"/>
  <c r="E258" i="12"/>
  <c r="E259" i="12"/>
  <c r="E260" i="12"/>
  <c r="E261" i="12"/>
  <c r="E262" i="12"/>
  <c r="E263" i="12"/>
  <c r="E264" i="12"/>
  <c r="E265" i="12"/>
  <c r="E266" i="12"/>
  <c r="E267" i="12"/>
  <c r="E268" i="12"/>
  <c r="E269" i="12"/>
  <c r="E270" i="12"/>
  <c r="E271" i="12"/>
  <c r="E272" i="12"/>
  <c r="E273" i="12"/>
  <c r="E274" i="12"/>
  <c r="E275" i="12"/>
  <c r="E276" i="12"/>
  <c r="E277" i="12"/>
  <c r="E278" i="12"/>
  <c r="E279" i="12"/>
  <c r="E280" i="12"/>
  <c r="E281" i="12"/>
  <c r="E282" i="12"/>
  <c r="E283" i="12"/>
  <c r="E284" i="12"/>
  <c r="E285" i="12"/>
  <c r="E286" i="12"/>
  <c r="E287" i="12"/>
  <c r="E288" i="12"/>
  <c r="E289" i="12"/>
  <c r="E290" i="12"/>
  <c r="E291" i="12"/>
  <c r="E292" i="12"/>
  <c r="E293" i="12"/>
  <c r="E294" i="12"/>
  <c r="E295" i="12"/>
  <c r="E296" i="12"/>
  <c r="E297" i="12"/>
  <c r="E298" i="12"/>
  <c r="E299" i="12"/>
  <c r="E300" i="12"/>
  <c r="E301" i="12"/>
  <c r="E302" i="12"/>
  <c r="E303" i="12"/>
  <c r="E304" i="12"/>
  <c r="E305" i="12"/>
  <c r="E306" i="12"/>
  <c r="E307" i="12"/>
  <c r="E308" i="12"/>
  <c r="E309" i="12"/>
  <c r="E310" i="12"/>
  <c r="E311" i="12"/>
  <c r="E312" i="12"/>
  <c r="E313" i="12"/>
  <c r="E314" i="12"/>
  <c r="E315" i="12"/>
  <c r="E316" i="12"/>
  <c r="E317" i="12"/>
  <c r="E318" i="12"/>
  <c r="E319" i="12"/>
  <c r="E320" i="12"/>
  <c r="E321" i="12"/>
  <c r="E322" i="12"/>
  <c r="E323" i="12"/>
  <c r="E324" i="12"/>
  <c r="E325" i="12"/>
  <c r="E326" i="12"/>
  <c r="E327" i="12"/>
  <c r="E328" i="12"/>
  <c r="E329" i="12"/>
  <c r="E330" i="12"/>
  <c r="E331" i="12"/>
  <c r="E332" i="12"/>
  <c r="E333" i="12"/>
  <c r="E334" i="12"/>
  <c r="E335" i="12"/>
  <c r="E336" i="12"/>
  <c r="E337" i="12"/>
  <c r="E338" i="12"/>
  <c r="E339" i="12"/>
  <c r="E340" i="12"/>
  <c r="E341" i="12"/>
  <c r="E342" i="12"/>
  <c r="E343" i="12"/>
  <c r="E344" i="12"/>
  <c r="E345" i="12"/>
  <c r="E346" i="12"/>
  <c r="E347" i="12"/>
  <c r="E348" i="12"/>
  <c r="E349" i="12"/>
  <c r="E350" i="12"/>
  <c r="E351" i="12"/>
  <c r="E352" i="12"/>
  <c r="E353" i="12"/>
  <c r="E354" i="12"/>
  <c r="E355" i="12"/>
  <c r="E356" i="12"/>
  <c r="E357" i="12"/>
  <c r="E358" i="12"/>
  <c r="E359" i="12"/>
  <c r="E360" i="12"/>
  <c r="E361" i="12"/>
  <c r="E362" i="12"/>
  <c r="E363" i="12"/>
  <c r="E364" i="12"/>
  <c r="E365" i="12"/>
  <c r="E366" i="12"/>
  <c r="E367" i="12"/>
  <c r="E368" i="12"/>
  <c r="E369" i="12"/>
  <c r="E370" i="12"/>
  <c r="E371" i="12"/>
  <c r="E372" i="12"/>
  <c r="E373" i="12"/>
  <c r="E374" i="12"/>
  <c r="E375" i="12"/>
  <c r="E376" i="12"/>
  <c r="E377" i="12"/>
  <c r="E378" i="12"/>
  <c r="E379" i="12"/>
  <c r="E380" i="12"/>
  <c r="E381" i="12"/>
  <c r="E382" i="12"/>
  <c r="E383" i="12"/>
  <c r="E384" i="12"/>
  <c r="E385" i="12"/>
  <c r="E386" i="12"/>
  <c r="E387" i="12"/>
  <c r="E388" i="12"/>
  <c r="E389" i="12"/>
  <c r="E390" i="12"/>
  <c r="E391" i="12"/>
  <c r="E392" i="12"/>
  <c r="E393" i="12"/>
  <c r="E394" i="12"/>
  <c r="E395" i="12"/>
  <c r="E396" i="12"/>
  <c r="E397" i="12"/>
  <c r="E398" i="12"/>
  <c r="E399" i="12"/>
  <c r="E400" i="12"/>
  <c r="E401" i="12"/>
  <c r="E402" i="12"/>
  <c r="E403" i="12"/>
  <c r="E404" i="12"/>
  <c r="E405" i="12"/>
  <c r="E406" i="12"/>
  <c r="E407" i="12"/>
  <c r="E408" i="12"/>
  <c r="E409" i="12"/>
  <c r="E410" i="12"/>
  <c r="E411" i="12"/>
  <c r="E412" i="12"/>
  <c r="E413" i="12"/>
  <c r="E414" i="12"/>
  <c r="E415" i="12"/>
  <c r="E416" i="12"/>
  <c r="E417" i="12"/>
  <c r="E418" i="12"/>
  <c r="E419" i="12"/>
  <c r="E420" i="12"/>
  <c r="E421" i="12"/>
  <c r="E422" i="12"/>
  <c r="E423" i="12"/>
  <c r="E424" i="12"/>
  <c r="E425" i="12"/>
  <c r="E426" i="12"/>
  <c r="E427" i="12"/>
  <c r="E428" i="12"/>
  <c r="E429" i="12"/>
  <c r="E430" i="12"/>
  <c r="E431" i="12"/>
  <c r="E432" i="12"/>
  <c r="E433" i="12"/>
  <c r="E434" i="12"/>
  <c r="E435" i="12"/>
  <c r="E436" i="12"/>
  <c r="E437" i="12"/>
  <c r="E438" i="12"/>
  <c r="E439" i="12"/>
  <c r="E440" i="12"/>
  <c r="E441" i="12"/>
  <c r="E442" i="12"/>
  <c r="E443" i="12"/>
  <c r="E444" i="12"/>
  <c r="E445" i="12"/>
  <c r="E446" i="12"/>
  <c r="E447" i="12"/>
  <c r="E448" i="12"/>
  <c r="E449" i="12"/>
  <c r="E450" i="12"/>
  <c r="E451" i="12"/>
  <c r="E452" i="12"/>
  <c r="E453" i="12"/>
  <c r="E454" i="12"/>
  <c r="E455" i="12"/>
  <c r="E456" i="12"/>
  <c r="E457" i="12"/>
  <c r="E458" i="12"/>
  <c r="E459" i="12"/>
  <c r="E460" i="12"/>
  <c r="E461" i="12"/>
  <c r="E462" i="12"/>
  <c r="E463" i="12"/>
  <c r="E464" i="12"/>
  <c r="E465" i="12"/>
  <c r="E466" i="12"/>
  <c r="E467" i="12"/>
  <c r="E468" i="12"/>
  <c r="E469" i="12"/>
  <c r="E470" i="12"/>
  <c r="E471" i="12"/>
  <c r="E472" i="12"/>
  <c r="E473" i="12"/>
  <c r="E474" i="12"/>
  <c r="E475" i="12"/>
  <c r="E476" i="12"/>
  <c r="E477" i="12"/>
  <c r="E478" i="12"/>
  <c r="E479" i="12"/>
  <c r="E480" i="12"/>
  <c r="E481" i="12"/>
  <c r="E482" i="12"/>
  <c r="E483" i="12"/>
  <c r="E484" i="12"/>
  <c r="E485" i="12"/>
  <c r="E486" i="12"/>
  <c r="E487" i="12"/>
  <c r="E488" i="12"/>
  <c r="E489" i="12"/>
  <c r="E490" i="12"/>
  <c r="E491" i="12"/>
  <c r="E492" i="12"/>
  <c r="E493" i="12"/>
  <c r="E494" i="12"/>
  <c r="E495" i="12"/>
  <c r="E496" i="12"/>
  <c r="E497" i="12"/>
  <c r="E498" i="12"/>
  <c r="E499" i="12"/>
  <c r="E500" i="12"/>
  <c r="E501" i="12"/>
  <c r="E502" i="12"/>
  <c r="E503" i="12"/>
  <c r="E504" i="12"/>
  <c r="E505" i="12"/>
  <c r="E506" i="12"/>
  <c r="E507" i="12"/>
  <c r="E508" i="12"/>
  <c r="E509" i="12"/>
  <c r="E510" i="12"/>
  <c r="E511" i="12"/>
  <c r="E512" i="12"/>
  <c r="E513" i="12"/>
  <c r="E514" i="12"/>
  <c r="E515" i="12"/>
  <c r="E516" i="12"/>
  <c r="E517" i="12"/>
  <c r="E518" i="12"/>
  <c r="E519" i="12"/>
  <c r="E520" i="12"/>
  <c r="E521" i="12"/>
  <c r="E522" i="12"/>
  <c r="E523" i="12"/>
  <c r="E524" i="12"/>
  <c r="E525" i="12"/>
  <c r="E526" i="12"/>
  <c r="E527" i="12"/>
  <c r="E528" i="12"/>
  <c r="E529" i="12"/>
  <c r="E530" i="12"/>
  <c r="E531" i="12"/>
  <c r="E532" i="12"/>
  <c r="E533" i="12"/>
  <c r="E534" i="12"/>
  <c r="E535" i="12"/>
  <c r="E536" i="12"/>
  <c r="E537" i="12"/>
  <c r="E538" i="12"/>
  <c r="E539" i="12"/>
  <c r="E540" i="12"/>
  <c r="E541" i="12"/>
  <c r="E542" i="12"/>
  <c r="E543" i="12"/>
  <c r="E544" i="12"/>
  <c r="E545" i="12"/>
  <c r="E546" i="12"/>
  <c r="E547" i="12"/>
  <c r="E548" i="12"/>
  <c r="E549" i="12"/>
  <c r="E550" i="12"/>
  <c r="E551" i="12"/>
  <c r="E552" i="12"/>
  <c r="E553" i="12"/>
  <c r="E554" i="12"/>
  <c r="E555" i="12"/>
  <c r="E556" i="12"/>
  <c r="E557" i="12"/>
  <c r="E558" i="12"/>
  <c r="E559" i="12"/>
  <c r="E560" i="12"/>
  <c r="E561" i="12"/>
  <c r="E562" i="12"/>
  <c r="E563" i="12"/>
  <c r="E564" i="12"/>
  <c r="E565" i="12"/>
  <c r="E566" i="12"/>
  <c r="E567" i="12"/>
  <c r="E568" i="12"/>
  <c r="E569" i="12"/>
  <c r="E570" i="12"/>
  <c r="E571" i="12"/>
  <c r="E572" i="12"/>
  <c r="E573" i="12"/>
  <c r="E574" i="12"/>
  <c r="E575" i="12"/>
  <c r="E576" i="12"/>
  <c r="E577" i="12"/>
  <c r="E578" i="12"/>
  <c r="E579" i="12"/>
  <c r="E580" i="12"/>
  <c r="E581" i="12"/>
  <c r="E582" i="12"/>
  <c r="E151" i="8"/>
  <c r="E152" i="8"/>
  <c r="E153" i="8"/>
  <c r="E154" i="8"/>
  <c r="E155" i="8"/>
  <c r="E156" i="8"/>
  <c r="E157" i="8"/>
  <c r="E158" i="8"/>
  <c r="E159" i="8"/>
  <c r="E160" i="8"/>
  <c r="E161" i="8"/>
  <c r="E162" i="8"/>
  <c r="E163" i="8"/>
  <c r="E164" i="8"/>
  <c r="E165" i="8"/>
  <c r="E166" i="8"/>
  <c r="E167" i="8"/>
  <c r="E168" i="8"/>
  <c r="E169" i="8"/>
  <c r="E170" i="8"/>
  <c r="E171" i="8"/>
  <c r="E172" i="8"/>
  <c r="E173" i="8"/>
  <c r="E174" i="8"/>
  <c r="E175" i="8"/>
  <c r="E176" i="8"/>
  <c r="E177" i="8"/>
  <c r="E178" i="8"/>
  <c r="E179" i="8"/>
  <c r="E180" i="8"/>
  <c r="E181" i="8"/>
  <c r="E182" i="8"/>
  <c r="E183" i="8"/>
  <c r="E184" i="8"/>
  <c r="E185" i="8"/>
  <c r="E186" i="8"/>
  <c r="E187" i="8"/>
  <c r="E188" i="8"/>
  <c r="E189" i="8"/>
  <c r="E190" i="8"/>
  <c r="E191" i="8"/>
  <c r="E192" i="8"/>
  <c r="E193" i="8"/>
  <c r="E194" i="8"/>
  <c r="E195" i="8"/>
  <c r="E196" i="8"/>
  <c r="E197" i="8"/>
  <c r="E198" i="8"/>
  <c r="E199" i="8"/>
  <c r="E200" i="8"/>
  <c r="E201" i="8"/>
  <c r="E202" i="8"/>
  <c r="E203" i="8"/>
  <c r="E204" i="8"/>
  <c r="E205" i="8"/>
  <c r="E206" i="8"/>
  <c r="E207" i="8"/>
  <c r="E208" i="8"/>
  <c r="E209" i="8"/>
  <c r="E210" i="8"/>
  <c r="E211" i="8"/>
  <c r="E212" i="8"/>
  <c r="E213" i="8"/>
  <c r="E214" i="8"/>
  <c r="E215" i="8"/>
  <c r="E216" i="8"/>
  <c r="E217" i="8"/>
  <c r="E218" i="8"/>
  <c r="E219" i="8"/>
  <c r="E220" i="8"/>
  <c r="E221" i="8"/>
  <c r="E222" i="8"/>
  <c r="E223" i="8"/>
  <c r="E224" i="8"/>
  <c r="E225" i="8"/>
  <c r="E226" i="8"/>
  <c r="E227" i="8"/>
  <c r="E228" i="8"/>
  <c r="E229" i="8"/>
  <c r="E230" i="8"/>
  <c r="E231" i="8"/>
  <c r="E232" i="8"/>
  <c r="E233" i="8"/>
  <c r="E234" i="8"/>
  <c r="E235" i="8"/>
  <c r="E236" i="8"/>
  <c r="E237" i="8"/>
  <c r="E238" i="8"/>
  <c r="E239" i="8"/>
  <c r="E240" i="8"/>
  <c r="E241" i="8"/>
  <c r="E242" i="8"/>
  <c r="E243" i="8"/>
  <c r="E244" i="8"/>
  <c r="E245" i="8"/>
  <c r="E246" i="8"/>
  <c r="E247" i="8"/>
  <c r="E248" i="8"/>
  <c r="E249" i="8"/>
  <c r="E250" i="8"/>
  <c r="E251" i="8"/>
  <c r="E252" i="8"/>
  <c r="E253" i="8"/>
  <c r="E254" i="8"/>
  <c r="E255" i="8"/>
  <c r="E256" i="8"/>
  <c r="E257" i="8"/>
  <c r="E258" i="8"/>
  <c r="E259" i="8"/>
  <c r="E260" i="8"/>
  <c r="E261" i="8"/>
  <c r="E262" i="8"/>
  <c r="E263" i="8"/>
  <c r="E264" i="8"/>
  <c r="E265" i="8"/>
  <c r="E266" i="8"/>
  <c r="E267" i="8"/>
  <c r="E268" i="8"/>
  <c r="E269" i="8"/>
  <c r="E270" i="8"/>
  <c r="E271" i="8"/>
  <c r="E272" i="8"/>
  <c r="E273" i="8"/>
  <c r="E274" i="8"/>
  <c r="E275" i="8"/>
  <c r="E276" i="8"/>
  <c r="E277" i="8"/>
  <c r="E278" i="8"/>
  <c r="E279" i="8"/>
  <c r="E280" i="8"/>
  <c r="E281" i="8"/>
  <c r="E282" i="8"/>
  <c r="E283" i="8"/>
  <c r="E284" i="8"/>
  <c r="E285" i="8"/>
  <c r="E286" i="8"/>
  <c r="E287" i="8"/>
  <c r="E288" i="8"/>
  <c r="E289" i="8"/>
  <c r="E290" i="8"/>
  <c r="E291" i="8"/>
  <c r="E292" i="8"/>
  <c r="E293" i="8"/>
  <c r="E294" i="8"/>
  <c r="E295" i="8"/>
  <c r="E296" i="8"/>
  <c r="E297" i="8"/>
  <c r="E298" i="8"/>
  <c r="E299" i="8"/>
  <c r="E300" i="8"/>
  <c r="E301" i="8"/>
  <c r="E302" i="8"/>
  <c r="E303" i="8"/>
  <c r="E304" i="8"/>
  <c r="E305" i="8"/>
  <c r="E306" i="8"/>
  <c r="E307" i="8"/>
  <c r="E308" i="8"/>
  <c r="E309" i="8"/>
  <c r="E310" i="8"/>
  <c r="E311" i="8"/>
  <c r="E312" i="8"/>
  <c r="E313" i="8"/>
  <c r="E314" i="8"/>
  <c r="E315" i="8"/>
  <c r="E316" i="8"/>
  <c r="E317" i="8"/>
  <c r="E318" i="8"/>
  <c r="E319" i="8"/>
  <c r="E320" i="8"/>
  <c r="E321" i="8"/>
  <c r="E322" i="8"/>
  <c r="E323" i="8"/>
  <c r="E324" i="8"/>
  <c r="E325" i="8"/>
  <c r="E326" i="8"/>
  <c r="E327" i="8"/>
  <c r="E328" i="8"/>
  <c r="E329" i="8"/>
  <c r="E330" i="8"/>
  <c r="E331" i="8"/>
  <c r="E332" i="8"/>
  <c r="E333" i="8"/>
  <c r="E334" i="8"/>
  <c r="E335" i="8"/>
  <c r="E336" i="8"/>
  <c r="E337" i="8"/>
  <c r="E338" i="8"/>
  <c r="E339" i="8"/>
  <c r="E340" i="8"/>
  <c r="E341" i="8"/>
  <c r="E342" i="8"/>
  <c r="E343" i="8"/>
  <c r="E344" i="8"/>
  <c r="E345" i="8"/>
  <c r="E346" i="8"/>
  <c r="E347" i="8"/>
  <c r="E348" i="8"/>
  <c r="E349" i="8"/>
  <c r="E350" i="8"/>
  <c r="E351" i="8"/>
  <c r="E352" i="8"/>
  <c r="E353" i="8"/>
  <c r="E354" i="8"/>
  <c r="E355" i="8"/>
  <c r="E356" i="8"/>
  <c r="E357" i="8"/>
  <c r="E358" i="8"/>
  <c r="E359" i="8"/>
  <c r="E360" i="8"/>
  <c r="E361" i="8"/>
  <c r="E362" i="8"/>
  <c r="E363" i="8"/>
  <c r="E364" i="8"/>
  <c r="E365" i="8"/>
  <c r="E366" i="8"/>
  <c r="E367" i="8"/>
  <c r="E368" i="8"/>
  <c r="E369" i="8"/>
  <c r="E370" i="8"/>
  <c r="E371" i="8"/>
  <c r="E372" i="8"/>
  <c r="E373" i="8"/>
  <c r="E374" i="8"/>
  <c r="E375" i="8"/>
  <c r="E376" i="8"/>
  <c r="E377" i="8"/>
  <c r="E378" i="8"/>
  <c r="E379" i="8"/>
  <c r="E380" i="8"/>
  <c r="E381" i="8"/>
  <c r="E382" i="8"/>
  <c r="E383" i="8"/>
  <c r="E384" i="8"/>
  <c r="E385" i="8"/>
  <c r="E386" i="8"/>
  <c r="E387" i="8"/>
  <c r="E388" i="8"/>
  <c r="E389" i="8"/>
  <c r="E390" i="8"/>
  <c r="E391" i="8"/>
  <c r="E392" i="8"/>
  <c r="E393" i="8"/>
  <c r="E394" i="8"/>
  <c r="E395" i="8"/>
  <c r="E396" i="8"/>
  <c r="E397" i="8"/>
  <c r="E398" i="8"/>
  <c r="E399" i="8"/>
  <c r="E400" i="8"/>
  <c r="E401" i="8"/>
  <c r="E402" i="8"/>
  <c r="E403" i="8"/>
  <c r="E404" i="8"/>
  <c r="E405" i="8"/>
  <c r="E406" i="8"/>
  <c r="E407" i="8"/>
  <c r="E408" i="8"/>
  <c r="E409" i="8"/>
  <c r="E410" i="8"/>
  <c r="E411" i="8"/>
  <c r="E412" i="8"/>
  <c r="E413" i="8"/>
  <c r="E414" i="8"/>
  <c r="E415" i="8"/>
  <c r="E416" i="8"/>
  <c r="E417" i="8"/>
  <c r="E418" i="8"/>
  <c r="E419" i="8"/>
  <c r="E420" i="8"/>
  <c r="E421" i="8"/>
  <c r="E422" i="8"/>
  <c r="E423" i="8"/>
  <c r="E424" i="8"/>
  <c r="E425" i="8"/>
  <c r="E426" i="8"/>
  <c r="E427" i="8"/>
  <c r="E428" i="8"/>
  <c r="E429" i="8"/>
  <c r="E430" i="8"/>
  <c r="E431" i="8"/>
  <c r="E432" i="8"/>
  <c r="E433" i="8"/>
  <c r="E434" i="8"/>
  <c r="E435" i="8"/>
  <c r="E436" i="8"/>
  <c r="E437" i="8"/>
  <c r="E438" i="8"/>
  <c r="E439" i="8"/>
  <c r="E440" i="8"/>
  <c r="E441" i="8"/>
  <c r="E442" i="8"/>
  <c r="E443" i="8"/>
  <c r="E444" i="8"/>
  <c r="E445" i="8"/>
  <c r="E446" i="8"/>
  <c r="E447" i="8"/>
  <c r="E448" i="8"/>
  <c r="E449" i="8"/>
  <c r="E450" i="8"/>
  <c r="E451" i="8"/>
  <c r="E452" i="8"/>
  <c r="E453" i="8"/>
  <c r="E454" i="8"/>
  <c r="E455" i="8"/>
  <c r="E456" i="8"/>
  <c r="E457" i="8"/>
  <c r="E458" i="8"/>
  <c r="E459" i="8"/>
  <c r="E460" i="8"/>
  <c r="E461" i="8"/>
  <c r="E462" i="8"/>
  <c r="E463" i="8"/>
  <c r="E464" i="8"/>
  <c r="E465" i="8"/>
  <c r="E466" i="8"/>
  <c r="E467" i="8"/>
  <c r="E468" i="8"/>
  <c r="E469" i="8"/>
  <c r="E470" i="8"/>
  <c r="E471" i="8"/>
  <c r="E472" i="8"/>
  <c r="E473" i="8"/>
  <c r="E474" i="8"/>
  <c r="E475" i="8"/>
  <c r="E476" i="8"/>
  <c r="E477" i="8"/>
  <c r="E478" i="8"/>
  <c r="E479" i="8"/>
  <c r="E480" i="8"/>
  <c r="E481" i="8"/>
  <c r="E482" i="8"/>
  <c r="E483" i="8"/>
  <c r="E484" i="8"/>
  <c r="E485" i="8"/>
  <c r="E486" i="8"/>
  <c r="E487" i="8"/>
  <c r="E488" i="8"/>
  <c r="E489" i="8"/>
  <c r="E490" i="8"/>
  <c r="E491" i="8"/>
  <c r="E492" i="8"/>
  <c r="E493" i="8"/>
  <c r="E494" i="8"/>
  <c r="E495" i="8"/>
  <c r="E496" i="8"/>
  <c r="E497" i="8"/>
  <c r="E498" i="8"/>
  <c r="E499" i="8"/>
  <c r="E500" i="8"/>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L150" i="9"/>
  <c r="H150" i="9"/>
  <c r="J146" i="9"/>
  <c r="H146" i="9"/>
  <c r="L5" i="9"/>
  <c r="N5" i="9" s="1"/>
  <c r="O5" i="9" s="1"/>
  <c r="L35" i="9"/>
  <c r="L30" i="9"/>
  <c r="L33" i="9"/>
  <c r="L28" i="9"/>
  <c r="L31" i="9"/>
  <c r="L29" i="9"/>
  <c r="L36" i="9"/>
  <c r="L38" i="9"/>
  <c r="L41" i="9"/>
  <c r="L32" i="9"/>
  <c r="L52" i="9"/>
  <c r="L47" i="9"/>
  <c r="L51" i="9"/>
  <c r="L50" i="9"/>
  <c r="L54" i="9"/>
  <c r="L48" i="9"/>
  <c r="L53" i="9"/>
  <c r="L55" i="9"/>
  <c r="L66" i="9"/>
  <c r="L62" i="9"/>
  <c r="L60" i="9"/>
  <c r="L69" i="9"/>
  <c r="L70" i="9"/>
  <c r="L63" i="9"/>
  <c r="L64" i="9"/>
  <c r="L61" i="9"/>
  <c r="L68" i="9"/>
  <c r="L71" i="9"/>
  <c r="L65" i="9"/>
  <c r="L72" i="9"/>
  <c r="L67" i="9"/>
  <c r="L83" i="9"/>
  <c r="L81" i="9"/>
  <c r="L82" i="9"/>
  <c r="L91" i="9"/>
  <c r="L85" i="9"/>
  <c r="L77" i="9"/>
  <c r="L97" i="9"/>
  <c r="L95" i="9"/>
  <c r="L93" i="9"/>
  <c r="L88" i="9"/>
  <c r="L98" i="9"/>
  <c r="L90" i="9"/>
  <c r="L89" i="9"/>
  <c r="L80" i="9"/>
  <c r="L86" i="9"/>
  <c r="L94" i="9"/>
  <c r="L109" i="9"/>
  <c r="L112" i="9"/>
  <c r="L107" i="9"/>
  <c r="L104" i="9"/>
  <c r="L103" i="9"/>
  <c r="L113" i="9"/>
  <c r="L105" i="9"/>
  <c r="L108" i="9"/>
  <c r="L106" i="9"/>
  <c r="L114" i="9"/>
  <c r="L126" i="9"/>
  <c r="L122" i="9"/>
  <c r="L127" i="9"/>
  <c r="L123" i="9"/>
  <c r="L125" i="9"/>
  <c r="L121" i="9"/>
  <c r="L120" i="9"/>
  <c r="L124" i="9"/>
  <c r="L140" i="9"/>
  <c r="L134" i="9"/>
  <c r="L141" i="9"/>
  <c r="L153" i="9"/>
  <c r="L4" i="9"/>
  <c r="N4" i="9" s="1"/>
  <c r="J5" i="9"/>
  <c r="J35" i="9"/>
  <c r="J30" i="9"/>
  <c r="J33" i="9"/>
  <c r="J28" i="9"/>
  <c r="J31" i="9"/>
  <c r="J29" i="9"/>
  <c r="J37" i="9"/>
  <c r="J36" i="9"/>
  <c r="J38" i="9"/>
  <c r="J41" i="9"/>
  <c r="J32" i="9"/>
  <c r="J52" i="9"/>
  <c r="J47" i="9"/>
  <c r="J51" i="9"/>
  <c r="J50" i="9"/>
  <c r="J54" i="9"/>
  <c r="J49" i="9"/>
  <c r="J53" i="9"/>
  <c r="J55" i="9"/>
  <c r="J66" i="9"/>
  <c r="J62" i="9"/>
  <c r="J60" i="9"/>
  <c r="J69" i="9"/>
  <c r="J70" i="9"/>
  <c r="J63" i="9"/>
  <c r="J64" i="9"/>
  <c r="J68" i="9"/>
  <c r="J71" i="9"/>
  <c r="J65" i="9"/>
  <c r="J72" i="9"/>
  <c r="J67" i="9"/>
  <c r="J78" i="9"/>
  <c r="J81" i="9"/>
  <c r="J82" i="9"/>
  <c r="J91" i="9"/>
  <c r="J96" i="9"/>
  <c r="J85" i="9"/>
  <c r="J77" i="9"/>
  <c r="J97" i="9"/>
  <c r="J95" i="9"/>
  <c r="J93" i="9"/>
  <c r="J88" i="9"/>
  <c r="J87" i="9"/>
  <c r="J98" i="9"/>
  <c r="J90" i="9"/>
  <c r="J89" i="9"/>
  <c r="J80" i="9"/>
  <c r="J86" i="9"/>
  <c r="J94" i="9"/>
  <c r="J107" i="9"/>
  <c r="J104" i="9"/>
  <c r="J113" i="9"/>
  <c r="J105" i="9"/>
  <c r="J108" i="9"/>
  <c r="J106" i="9"/>
  <c r="J114" i="9"/>
  <c r="J119" i="9"/>
  <c r="J122" i="9"/>
  <c r="J127" i="9"/>
  <c r="J123" i="9"/>
  <c r="J125" i="9"/>
  <c r="J121" i="9"/>
  <c r="J120" i="9"/>
  <c r="J124" i="9"/>
  <c r="J136" i="9"/>
  <c r="J140" i="9"/>
  <c r="J134" i="9"/>
  <c r="J141" i="9"/>
  <c r="J153" i="9"/>
  <c r="H31" i="9"/>
  <c r="I31" i="9" s="1"/>
  <c r="H36" i="9"/>
  <c r="I36" i="9" s="1"/>
  <c r="H38" i="9"/>
  <c r="I38" i="9" s="1"/>
  <c r="H41" i="9"/>
  <c r="I41" i="9" s="1"/>
  <c r="H32" i="9"/>
  <c r="I32" i="9" s="1"/>
  <c r="H47" i="9"/>
  <c r="I47" i="9" s="1"/>
  <c r="H51" i="9"/>
  <c r="I51" i="9" s="1"/>
  <c r="H50" i="9"/>
  <c r="I50" i="9" s="1"/>
  <c r="H54" i="9"/>
  <c r="I54" i="9" s="1"/>
  <c r="H49" i="9"/>
  <c r="I49" i="9" s="1"/>
  <c r="H48" i="9"/>
  <c r="I48" i="9" s="1"/>
  <c r="H53" i="9"/>
  <c r="I53" i="9" s="1"/>
  <c r="H55" i="9"/>
  <c r="I55" i="9" s="1"/>
  <c r="H66" i="9"/>
  <c r="I66" i="9" s="1"/>
  <c r="H62" i="9"/>
  <c r="I62" i="9" s="1"/>
  <c r="H60" i="9"/>
  <c r="I60" i="9" s="1"/>
  <c r="H69" i="9"/>
  <c r="I69" i="9" s="1"/>
  <c r="H70" i="9"/>
  <c r="I70" i="9" s="1"/>
  <c r="H63" i="9"/>
  <c r="I63" i="9" s="1"/>
  <c r="H64" i="9"/>
  <c r="I64" i="9" s="1"/>
  <c r="H61" i="9"/>
  <c r="I61" i="9" s="1"/>
  <c r="H68" i="9"/>
  <c r="I68" i="9" s="1"/>
  <c r="H71" i="9"/>
  <c r="I71" i="9" s="1"/>
  <c r="H72" i="9"/>
  <c r="I72" i="9" s="1"/>
  <c r="H67" i="9"/>
  <c r="I67" i="9" s="1"/>
  <c r="H78" i="9"/>
  <c r="I78" i="9" s="1"/>
  <c r="H83" i="9"/>
  <c r="I83" i="9" s="1"/>
  <c r="H81" i="9"/>
  <c r="I81" i="9" s="1"/>
  <c r="H82" i="9"/>
  <c r="I82" i="9" s="1"/>
  <c r="H91" i="9"/>
  <c r="I91" i="9" s="1"/>
  <c r="H85" i="9"/>
  <c r="I85" i="9" s="1"/>
  <c r="H77" i="9"/>
  <c r="I77" i="9" s="1"/>
  <c r="H97" i="9"/>
  <c r="I97" i="9" s="1"/>
  <c r="H95" i="9"/>
  <c r="I95" i="9" s="1"/>
  <c r="H93" i="9"/>
  <c r="I93" i="9" s="1"/>
  <c r="H88" i="9"/>
  <c r="I88" i="9" s="1"/>
  <c r="H87" i="9"/>
  <c r="I87" i="9" s="1"/>
  <c r="H90" i="9"/>
  <c r="I90" i="9" s="1"/>
  <c r="H89" i="9"/>
  <c r="I89" i="9" s="1"/>
  <c r="H80" i="9"/>
  <c r="I80" i="9" s="1"/>
  <c r="H94" i="9"/>
  <c r="I94" i="9" s="1"/>
  <c r="H109" i="9"/>
  <c r="I109" i="9" s="1"/>
  <c r="H112" i="9"/>
  <c r="I112" i="9" s="1"/>
  <c r="H107" i="9"/>
  <c r="I107" i="9" s="1"/>
  <c r="H103" i="9"/>
  <c r="I103" i="9" s="1"/>
  <c r="H113" i="9"/>
  <c r="I113" i="9" s="1"/>
  <c r="H105" i="9"/>
  <c r="I105" i="9" s="1"/>
  <c r="H108" i="9"/>
  <c r="I108" i="9" s="1"/>
  <c r="H106" i="9"/>
  <c r="I106" i="9" s="1"/>
  <c r="H114" i="9"/>
  <c r="I114" i="9" s="1"/>
  <c r="H126" i="9"/>
  <c r="I126" i="9" s="1"/>
  <c r="H119" i="9"/>
  <c r="I119" i="9" s="1"/>
  <c r="H122" i="9"/>
  <c r="I122" i="9" s="1"/>
  <c r="H127" i="9"/>
  <c r="I127" i="9" s="1"/>
  <c r="H120" i="9"/>
  <c r="I120" i="9" s="1"/>
  <c r="H124" i="9"/>
  <c r="I124" i="9" s="1"/>
  <c r="H136" i="9"/>
  <c r="I136" i="9" s="1"/>
  <c r="H140" i="9"/>
  <c r="I140" i="9" s="1"/>
  <c r="H134" i="9"/>
  <c r="I134" i="9" s="1"/>
  <c r="H141" i="9"/>
  <c r="I141" i="9" s="1"/>
  <c r="H153" i="9"/>
  <c r="I153" i="9" s="1"/>
  <c r="H30" i="9"/>
  <c r="I30" i="9" s="1"/>
  <c r="H28" i="9"/>
  <c r="I28" i="9" s="1"/>
  <c r="J4" i="9"/>
  <c r="F14" i="7"/>
  <c r="F16" i="7"/>
  <c r="F18" i="7"/>
  <c r="F19" i="7"/>
  <c r="F20" i="7"/>
  <c r="F21" i="7"/>
  <c r="F22" i="7"/>
  <c r="F24" i="7"/>
  <c r="F25" i="7"/>
  <c r="F26" i="7"/>
  <c r="F27" i="7"/>
  <c r="F28" i="7"/>
  <c r="F29" i="7"/>
  <c r="F30" i="7"/>
  <c r="F31" i="7"/>
  <c r="F32" i="7"/>
  <c r="F33" i="7"/>
  <c r="F34" i="7"/>
  <c r="F35" i="7"/>
  <c r="F36" i="7"/>
  <c r="F37" i="7"/>
  <c r="F38" i="7"/>
  <c r="F39" i="7"/>
  <c r="F40" i="7"/>
  <c r="F41" i="7"/>
  <c r="F42" i="7"/>
  <c r="F43" i="7"/>
  <c r="F44" i="7"/>
  <c r="F45" i="7"/>
  <c r="E13" i="11" l="1"/>
  <c r="H35" i="9"/>
  <c r="I35" i="9" s="1"/>
  <c r="H52" i="9"/>
  <c r="I52" i="9" s="1"/>
  <c r="H33" i="9"/>
  <c r="I33" i="9" s="1"/>
  <c r="L138" i="9"/>
  <c r="N138" i="9" s="1"/>
  <c r="L136" i="9"/>
  <c r="M136" i="9" s="1"/>
  <c r="L96" i="9"/>
  <c r="M96" i="9" s="1"/>
  <c r="L78" i="9"/>
  <c r="N78" i="9" s="1"/>
  <c r="M34" i="9"/>
  <c r="M39" i="9"/>
  <c r="M42" i="9"/>
  <c r="M40" i="9"/>
  <c r="J48" i="9"/>
  <c r="K48" i="9" s="1"/>
  <c r="M137" i="9"/>
  <c r="M139" i="9"/>
  <c r="M133" i="9"/>
  <c r="M132" i="9"/>
  <c r="M135" i="9"/>
  <c r="K137" i="9"/>
  <c r="K139" i="9"/>
  <c r="K133" i="9"/>
  <c r="K132" i="9"/>
  <c r="K135" i="9"/>
  <c r="K138" i="9"/>
  <c r="H104" i="9"/>
  <c r="I104" i="9" s="1"/>
  <c r="H65" i="9"/>
  <c r="I65" i="9" s="1"/>
  <c r="H86" i="9"/>
  <c r="I86" i="9" s="1"/>
  <c r="K39" i="9"/>
  <c r="K42" i="9"/>
  <c r="K34" i="9"/>
  <c r="K40" i="9"/>
  <c r="M110" i="9"/>
  <c r="M79" i="9"/>
  <c r="M23" i="9"/>
  <c r="M21" i="9"/>
  <c r="M19" i="9"/>
  <c r="M10" i="9"/>
  <c r="M8" i="9"/>
  <c r="M111" i="9"/>
  <c r="M92" i="9"/>
  <c r="M84" i="9"/>
  <c r="M22" i="9"/>
  <c r="M20" i="9"/>
  <c r="M11" i="9"/>
  <c r="M9" i="9"/>
  <c r="M7" i="9"/>
  <c r="N111" i="9"/>
  <c r="N110" i="9"/>
  <c r="N92" i="9"/>
  <c r="N79" i="9"/>
  <c r="N84" i="9"/>
  <c r="N23" i="9"/>
  <c r="O23" i="9" s="1"/>
  <c r="N22" i="9"/>
  <c r="O22" i="9" s="1"/>
  <c r="N21" i="9"/>
  <c r="O21" i="9" s="1"/>
  <c r="N20" i="9"/>
  <c r="O20" i="9" s="1"/>
  <c r="N19" i="9"/>
  <c r="O19" i="9" s="1"/>
  <c r="N11" i="9"/>
  <c r="O11" i="9" s="1"/>
  <c r="N10" i="9"/>
  <c r="O10" i="9" s="1"/>
  <c r="N9" i="9"/>
  <c r="O9" i="9" s="1"/>
  <c r="N8" i="9"/>
  <c r="O8" i="9" s="1"/>
  <c r="N7" i="9"/>
  <c r="O7" i="9" s="1"/>
  <c r="K11" i="9"/>
  <c r="K10" i="9"/>
  <c r="K9" i="9"/>
  <c r="K8" i="9"/>
  <c r="K7" i="9"/>
  <c r="K23" i="9"/>
  <c r="K22" i="9"/>
  <c r="K21" i="9"/>
  <c r="K20" i="9"/>
  <c r="K19" i="9"/>
  <c r="K84" i="9"/>
  <c r="K92" i="9"/>
  <c r="K79" i="9"/>
  <c r="K111" i="9"/>
  <c r="K110" i="9"/>
  <c r="M147" i="9"/>
  <c r="M149" i="9"/>
  <c r="M151" i="9"/>
  <c r="K17" i="9"/>
  <c r="K18" i="9"/>
  <c r="K6" i="9"/>
  <c r="K16" i="9"/>
  <c r="M154" i="9"/>
  <c r="M152" i="9"/>
  <c r="N151" i="9"/>
  <c r="I154" i="9"/>
  <c r="K154" i="9"/>
  <c r="I147" i="9"/>
  <c r="K147" i="9"/>
  <c r="I152" i="9"/>
  <c r="K152" i="9"/>
  <c r="I149" i="9"/>
  <c r="K149" i="9"/>
  <c r="M148" i="9"/>
  <c r="N154" i="9"/>
  <c r="O154" i="9" s="1"/>
  <c r="N147" i="9"/>
  <c r="N152" i="9"/>
  <c r="N149" i="9"/>
  <c r="K148" i="9"/>
  <c r="K151" i="9"/>
  <c r="M18" i="9"/>
  <c r="I18" i="9"/>
  <c r="M17" i="9"/>
  <c r="I17" i="9"/>
  <c r="M16" i="9"/>
  <c r="I16" i="9"/>
  <c r="M6" i="9"/>
  <c r="I6" i="9"/>
  <c r="K150" i="9"/>
  <c r="M150" i="9"/>
  <c r="K146" i="9"/>
  <c r="M146" i="9"/>
  <c r="N150" i="9"/>
  <c r="I150" i="9"/>
  <c r="N146" i="9"/>
  <c r="I146" i="9"/>
  <c r="K4" i="9"/>
  <c r="K141" i="9"/>
  <c r="K140" i="9"/>
  <c r="K120" i="9"/>
  <c r="K125" i="9"/>
  <c r="K127" i="9"/>
  <c r="K119" i="9"/>
  <c r="K114" i="9"/>
  <c r="K108" i="9"/>
  <c r="K113" i="9"/>
  <c r="K112" i="9"/>
  <c r="K94" i="9"/>
  <c r="K80" i="9"/>
  <c r="K90" i="9"/>
  <c r="K87" i="9"/>
  <c r="K93" i="9"/>
  <c r="K97" i="9"/>
  <c r="K85" i="9"/>
  <c r="K91" i="9"/>
  <c r="K81" i="9"/>
  <c r="K78" i="9"/>
  <c r="K72" i="9"/>
  <c r="K71" i="9"/>
  <c r="K61" i="9"/>
  <c r="K63" i="9"/>
  <c r="K69" i="9"/>
  <c r="K62" i="9"/>
  <c r="K53" i="9"/>
  <c r="K49" i="9"/>
  <c r="K50" i="9"/>
  <c r="K47" i="9"/>
  <c r="K32" i="9"/>
  <c r="K38" i="9"/>
  <c r="K37" i="9"/>
  <c r="K31" i="9"/>
  <c r="K5" i="9"/>
  <c r="K153" i="9"/>
  <c r="K134" i="9"/>
  <c r="K136" i="9"/>
  <c r="K124" i="9"/>
  <c r="K121" i="9"/>
  <c r="K123" i="9"/>
  <c r="K122" i="9"/>
  <c r="K126" i="9"/>
  <c r="K106" i="9"/>
  <c r="K105" i="9"/>
  <c r="K103" i="9"/>
  <c r="K107" i="9"/>
  <c r="K109" i="9"/>
  <c r="K89" i="9"/>
  <c r="K98" i="9"/>
  <c r="K88" i="9"/>
  <c r="K95" i="9"/>
  <c r="K77" i="9"/>
  <c r="K96" i="9"/>
  <c r="K82" i="9"/>
  <c r="K83" i="9"/>
  <c r="K67" i="9"/>
  <c r="K68" i="9"/>
  <c r="K64" i="9"/>
  <c r="K70" i="9"/>
  <c r="K60" i="9"/>
  <c r="K66" i="9"/>
  <c r="K55" i="9"/>
  <c r="K54" i="9"/>
  <c r="K51" i="9"/>
  <c r="K41" i="9"/>
  <c r="K36" i="9"/>
  <c r="K29" i="9"/>
  <c r="K28" i="9"/>
  <c r="K30" i="9"/>
  <c r="M60" i="9"/>
  <c r="M66" i="9"/>
  <c r="M55" i="9"/>
  <c r="M54" i="9"/>
  <c r="M51" i="9"/>
  <c r="M52" i="9"/>
  <c r="M41" i="9"/>
  <c r="M36" i="9"/>
  <c r="M29" i="9"/>
  <c r="M28" i="9"/>
  <c r="M30" i="9"/>
  <c r="M141" i="9"/>
  <c r="M140" i="9"/>
  <c r="M120" i="9"/>
  <c r="M125" i="9"/>
  <c r="M127" i="9"/>
  <c r="M119" i="9"/>
  <c r="M114" i="9"/>
  <c r="M108" i="9"/>
  <c r="M113" i="9"/>
  <c r="M104" i="9"/>
  <c r="M112" i="9"/>
  <c r="M94" i="9"/>
  <c r="M80" i="9"/>
  <c r="M90" i="9"/>
  <c r="M87" i="9"/>
  <c r="M93" i="9"/>
  <c r="M97" i="9"/>
  <c r="M85" i="9"/>
  <c r="M91" i="9"/>
  <c r="M81" i="9"/>
  <c r="M72" i="9"/>
  <c r="M71" i="9"/>
  <c r="M61" i="9"/>
  <c r="M63" i="9"/>
  <c r="M69" i="9"/>
  <c r="M62" i="9"/>
  <c r="M53" i="9"/>
  <c r="M49" i="9"/>
  <c r="M50" i="9"/>
  <c r="M47" i="9"/>
  <c r="M32" i="9"/>
  <c r="M38" i="9"/>
  <c r="M37" i="9"/>
  <c r="M31" i="9"/>
  <c r="M33" i="9"/>
  <c r="M35" i="9"/>
  <c r="M153" i="9"/>
  <c r="M134" i="9"/>
  <c r="M124" i="9"/>
  <c r="M121" i="9"/>
  <c r="M123" i="9"/>
  <c r="M122" i="9"/>
  <c r="M126" i="9"/>
  <c r="M106" i="9"/>
  <c r="M105" i="9"/>
  <c r="M103" i="9"/>
  <c r="M107" i="9"/>
  <c r="M109" i="9"/>
  <c r="M86" i="9"/>
  <c r="M89" i="9"/>
  <c r="M98" i="9"/>
  <c r="M88" i="9"/>
  <c r="M95" i="9"/>
  <c r="M77" i="9"/>
  <c r="M82" i="9"/>
  <c r="M83" i="9"/>
  <c r="M67" i="9"/>
  <c r="M65" i="9"/>
  <c r="M68" i="9"/>
  <c r="M64" i="9"/>
  <c r="M70" i="9"/>
  <c r="M5" i="9"/>
  <c r="M4" i="9"/>
  <c r="N141" i="9"/>
  <c r="N140" i="9"/>
  <c r="N120" i="9"/>
  <c r="N125" i="9"/>
  <c r="N127" i="9"/>
  <c r="N119" i="9"/>
  <c r="N114" i="9"/>
  <c r="N108" i="9"/>
  <c r="N113" i="9"/>
  <c r="N104" i="9"/>
  <c r="N112" i="9"/>
  <c r="N94" i="9"/>
  <c r="N80" i="9"/>
  <c r="N90" i="9"/>
  <c r="N87" i="9"/>
  <c r="N93" i="9"/>
  <c r="N97" i="9"/>
  <c r="N85" i="9"/>
  <c r="N91" i="9"/>
  <c r="N81" i="9"/>
  <c r="N72" i="9"/>
  <c r="N71" i="9"/>
  <c r="N61" i="9"/>
  <c r="N63" i="9"/>
  <c r="N69" i="9"/>
  <c r="N62" i="9"/>
  <c r="N53" i="9"/>
  <c r="N49" i="9"/>
  <c r="N50" i="9"/>
  <c r="N47" i="9"/>
  <c r="N32" i="9"/>
  <c r="N38" i="9"/>
  <c r="N37" i="9"/>
  <c r="N31" i="9"/>
  <c r="N33" i="9"/>
  <c r="N35" i="9"/>
  <c r="N153" i="9"/>
  <c r="N134" i="9"/>
  <c r="N124" i="9"/>
  <c r="N121" i="9"/>
  <c r="N123" i="9"/>
  <c r="N122" i="9"/>
  <c r="N126" i="9"/>
  <c r="N106" i="9"/>
  <c r="N105" i="9"/>
  <c r="N103" i="9"/>
  <c r="N107" i="9"/>
  <c r="N109" i="9"/>
  <c r="N86" i="9"/>
  <c r="N89" i="9"/>
  <c r="N98" i="9"/>
  <c r="N88" i="9"/>
  <c r="N95" i="9"/>
  <c r="N77" i="9"/>
  <c r="N82" i="9"/>
  <c r="N83" i="9"/>
  <c r="N67" i="9"/>
  <c r="N65" i="9"/>
  <c r="N68" i="9"/>
  <c r="N64" i="9"/>
  <c r="N70" i="9"/>
  <c r="N60" i="9"/>
  <c r="N66" i="9"/>
  <c r="N55" i="9"/>
  <c r="N48" i="9"/>
  <c r="N54" i="9"/>
  <c r="N51" i="9"/>
  <c r="N52" i="9"/>
  <c r="N41" i="9"/>
  <c r="N36" i="9"/>
  <c r="N29" i="9"/>
  <c r="N28" i="9"/>
  <c r="N30" i="9"/>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F122" i="7"/>
  <c r="F123" i="7"/>
  <c r="F124" i="7"/>
  <c r="F125"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208" i="7"/>
  <c r="F209" i="7"/>
  <c r="F210" i="7"/>
  <c r="F211" i="7"/>
  <c r="F212" i="7"/>
  <c r="F213" i="7"/>
  <c r="F214" i="7"/>
  <c r="F215" i="7"/>
  <c r="F216" i="7"/>
  <c r="F217" i="7"/>
  <c r="F218" i="7"/>
  <c r="F219" i="7"/>
  <c r="F220" i="7"/>
  <c r="F221" i="7"/>
  <c r="F222" i="7"/>
  <c r="F223" i="7"/>
  <c r="F224" i="7"/>
  <c r="F225" i="7"/>
  <c r="F226" i="7"/>
  <c r="F227" i="7"/>
  <c r="F228" i="7"/>
  <c r="F229" i="7"/>
  <c r="F230" i="7"/>
  <c r="F231" i="7"/>
  <c r="F232" i="7"/>
  <c r="F233" i="7"/>
  <c r="F234" i="7"/>
  <c r="F235" i="7"/>
  <c r="F236" i="7"/>
  <c r="F237" i="7"/>
  <c r="F238" i="7"/>
  <c r="F239" i="7"/>
  <c r="F240" i="7"/>
  <c r="F241" i="7"/>
  <c r="F242" i="7"/>
  <c r="F243" i="7"/>
  <c r="F244" i="7"/>
  <c r="F245" i="7"/>
  <c r="F246" i="7"/>
  <c r="F247" i="7"/>
  <c r="F248" i="7"/>
  <c r="F249" i="7"/>
  <c r="F250" i="7"/>
  <c r="F251" i="7"/>
  <c r="F252" i="7"/>
  <c r="F253" i="7"/>
  <c r="F254" i="7"/>
  <c r="F255" i="7"/>
  <c r="F256" i="7"/>
  <c r="F257" i="7"/>
  <c r="F258" i="7"/>
  <c r="F259" i="7"/>
  <c r="F260" i="7"/>
  <c r="F261" i="7"/>
  <c r="F262" i="7"/>
  <c r="F263" i="7"/>
  <c r="F264" i="7"/>
  <c r="F265" i="7"/>
  <c r="F266" i="7"/>
  <c r="F267" i="7"/>
  <c r="F268" i="7"/>
  <c r="F269" i="7"/>
  <c r="F270" i="7"/>
  <c r="F271" i="7"/>
  <c r="F272" i="7"/>
  <c r="F273" i="7"/>
  <c r="F274" i="7"/>
  <c r="F275" i="7"/>
  <c r="F276" i="7"/>
  <c r="F277" i="7"/>
  <c r="F278" i="7"/>
  <c r="F279" i="7"/>
  <c r="F280" i="7"/>
  <c r="F281" i="7"/>
  <c r="F282" i="7"/>
  <c r="F283" i="7"/>
  <c r="F284" i="7"/>
  <c r="F285" i="7"/>
  <c r="F286" i="7"/>
  <c r="F287" i="7"/>
  <c r="F288" i="7"/>
  <c r="F289" i="7"/>
  <c r="F290" i="7"/>
  <c r="F291" i="7"/>
  <c r="F292" i="7"/>
  <c r="F293" i="7"/>
  <c r="F294" i="7"/>
  <c r="F295" i="7"/>
  <c r="F296" i="7"/>
  <c r="K35" i="9" l="1"/>
  <c r="K52" i="9"/>
  <c r="K33" i="9"/>
  <c r="N136" i="9"/>
  <c r="O133" i="9" s="1"/>
  <c r="O148" i="9"/>
  <c r="M78" i="9"/>
  <c r="O152" i="9"/>
  <c r="O149" i="9"/>
  <c r="M138" i="9"/>
  <c r="O147" i="9"/>
  <c r="O151" i="9"/>
  <c r="O153" i="9"/>
  <c r="O146" i="9"/>
  <c r="O140" i="9"/>
  <c r="O150" i="9"/>
  <c r="O67" i="9"/>
  <c r="O72" i="9"/>
  <c r="O119" i="9"/>
  <c r="O122" i="9"/>
  <c r="O103" i="9"/>
  <c r="O113" i="9"/>
  <c r="O108" i="9"/>
  <c r="O125" i="9"/>
  <c r="O120" i="9"/>
  <c r="O114" i="9"/>
  <c r="O111" i="9"/>
  <c r="O124" i="9"/>
  <c r="O110" i="9"/>
  <c r="O106" i="9"/>
  <c r="O121" i="9"/>
  <c r="O123" i="9"/>
  <c r="O105" i="9"/>
  <c r="O127" i="9"/>
  <c r="O104" i="9"/>
  <c r="O107" i="9"/>
  <c r="O112" i="9"/>
  <c r="O65" i="9"/>
  <c r="O71" i="9"/>
  <c r="O68" i="9"/>
  <c r="O61" i="9"/>
  <c r="O64" i="9"/>
  <c r="O63" i="9"/>
  <c r="O70" i="9"/>
  <c r="O60" i="9"/>
  <c r="O69" i="9"/>
  <c r="N96" i="9"/>
  <c r="O96" i="9" s="1"/>
  <c r="O66" i="9"/>
  <c r="O62" i="9"/>
  <c r="O39" i="9"/>
  <c r="O53" i="9"/>
  <c r="O55" i="9"/>
  <c r="O42" i="9"/>
  <c r="O48" i="9"/>
  <c r="O54" i="9"/>
  <c r="O49" i="9"/>
  <c r="O40" i="9"/>
  <c r="O34" i="9"/>
  <c r="O51" i="9"/>
  <c r="O52" i="9"/>
  <c r="O47" i="9"/>
  <c r="O50" i="9"/>
  <c r="O4" i="9"/>
  <c r="M48" i="9"/>
  <c r="K104" i="9"/>
  <c r="K65" i="9"/>
  <c r="K86" i="9"/>
  <c r="O37" i="9"/>
  <c r="O38" i="9"/>
  <c r="O36" i="9"/>
  <c r="O41" i="9"/>
  <c r="O32" i="9"/>
  <c r="O31" i="9"/>
  <c r="O29" i="9"/>
  <c r="O24" i="9"/>
  <c r="O12" i="9"/>
  <c r="O28" i="9"/>
  <c r="O43" i="9"/>
  <c r="O109" i="9"/>
  <c r="O115" i="9"/>
  <c r="O73" i="9"/>
  <c r="O56" i="9"/>
  <c r="O126" i="9"/>
  <c r="O128" i="9"/>
  <c r="O141" i="9"/>
  <c r="O30" i="9"/>
  <c r="O33" i="9"/>
  <c r="O35" i="9"/>
  <c r="O139" i="9" l="1"/>
  <c r="O142" i="9"/>
  <c r="O137" i="9"/>
  <c r="O132" i="9"/>
  <c r="O99" i="9"/>
  <c r="O135" i="9"/>
  <c r="O134" i="9"/>
  <c r="O136" i="9"/>
  <c r="O138" i="9"/>
  <c r="O80" i="9"/>
  <c r="O90" i="9"/>
  <c r="O84" i="9"/>
  <c r="O92" i="9"/>
  <c r="O86" i="9"/>
  <c r="O89" i="9"/>
  <c r="O98" i="9"/>
  <c r="O88" i="9"/>
  <c r="O79" i="9"/>
  <c r="O95" i="9"/>
  <c r="O94" i="9"/>
  <c r="O87" i="9"/>
  <c r="O93" i="9"/>
  <c r="O83" i="9"/>
  <c r="O85" i="9"/>
  <c r="O82" i="9"/>
  <c r="O91" i="9"/>
  <c r="O78" i="9"/>
  <c r="O81" i="9"/>
  <c r="O97" i="9"/>
  <c r="O77" i="9"/>
</calcChain>
</file>

<file path=xl/sharedStrings.xml><?xml version="1.0" encoding="utf-8"?>
<sst xmlns="http://schemas.openxmlformats.org/spreadsheetml/2006/main" count="691" uniqueCount="216">
  <si>
    <t>Forename</t>
  </si>
  <si>
    <t>Exit T1</t>
  </si>
  <si>
    <t>Exit T2</t>
  </si>
  <si>
    <t>Bike Split</t>
  </si>
  <si>
    <t>Finish</t>
  </si>
  <si>
    <t>Total Time</t>
  </si>
  <si>
    <t>Charlie</t>
  </si>
  <si>
    <t>Cross</t>
  </si>
  <si>
    <t>Male</t>
  </si>
  <si>
    <t>Sophie</t>
  </si>
  <si>
    <t>Female</t>
  </si>
  <si>
    <t>Elphina</t>
  </si>
  <si>
    <t>Waterman</t>
  </si>
  <si>
    <t>Ruby</t>
  </si>
  <si>
    <t>Yates</t>
  </si>
  <si>
    <t>Armstrong</t>
  </si>
  <si>
    <t>Surname</t>
  </si>
  <si>
    <t>Gender</t>
  </si>
  <si>
    <t>Chloe</t>
  </si>
  <si>
    <t>Christina</t>
  </si>
  <si>
    <t>Bywater</t>
  </si>
  <si>
    <t>Branford</t>
  </si>
  <si>
    <t>Nathan</t>
  </si>
  <si>
    <t>Coy</t>
  </si>
  <si>
    <t>Sunnivah</t>
  </si>
  <si>
    <t>Ella</t>
  </si>
  <si>
    <t>Sasha</t>
  </si>
  <si>
    <t>Kitching</t>
  </si>
  <si>
    <t>Juliette</t>
  </si>
  <si>
    <t>Jones</t>
  </si>
  <si>
    <t>Abigail</t>
  </si>
  <si>
    <t>Smith</t>
  </si>
  <si>
    <t>Jake</t>
  </si>
  <si>
    <t>Thomas</t>
  </si>
  <si>
    <t>Clapton</t>
  </si>
  <si>
    <t>Finnian</t>
  </si>
  <si>
    <t>Hutchinson</t>
  </si>
  <si>
    <t>Edward</t>
  </si>
  <si>
    <t>Dawson</t>
  </si>
  <si>
    <t>Shouler-Harris</t>
  </si>
  <si>
    <t>Millie</t>
  </si>
  <si>
    <t>Dominic</t>
  </si>
  <si>
    <t>Samuel</t>
  </si>
  <si>
    <t>Ellie</t>
  </si>
  <si>
    <t>Ford</t>
  </si>
  <si>
    <t>George</t>
  </si>
  <si>
    <t>Wood</t>
  </si>
  <si>
    <t>Tiras</t>
  </si>
  <si>
    <t>Harry</t>
  </si>
  <si>
    <t>Emma</t>
  </si>
  <si>
    <t>Jessica</t>
  </si>
  <si>
    <t>Manning</t>
  </si>
  <si>
    <t>Erica</t>
  </si>
  <si>
    <t>Byram</t>
  </si>
  <si>
    <t>Lucy</t>
  </si>
  <si>
    <t>Georgina</t>
  </si>
  <si>
    <t>Mouser</t>
  </si>
  <si>
    <t>Elliot</t>
  </si>
  <si>
    <t>Lewis</t>
  </si>
  <si>
    <t>Bartholomew</t>
  </si>
  <si>
    <t>Farquhar</t>
  </si>
  <si>
    <t>Libby</t>
  </si>
  <si>
    <t>Shepherd</t>
  </si>
  <si>
    <t>Jack</t>
  </si>
  <si>
    <t>Joe</t>
  </si>
  <si>
    <t>Pilling</t>
  </si>
  <si>
    <t>Chris</t>
  </si>
  <si>
    <t>Wilson</t>
  </si>
  <si>
    <t>Kershaw</t>
  </si>
  <si>
    <t>Toby</t>
  </si>
  <si>
    <t>Seth</t>
  </si>
  <si>
    <t>Eve</t>
  </si>
  <si>
    <t>Rebecca</t>
  </si>
  <si>
    <t>Zoe</t>
  </si>
  <si>
    <t>Isaac</t>
  </si>
  <si>
    <t>Kate</t>
  </si>
  <si>
    <t>Offord</t>
  </si>
  <si>
    <t>Andrew</t>
  </si>
  <si>
    <t>Brendon</t>
  </si>
  <si>
    <t>Wain</t>
  </si>
  <si>
    <t>Sarah</t>
  </si>
  <si>
    <t>Lloyd</t>
  </si>
  <si>
    <t>Greatorex</t>
  </si>
  <si>
    <t>Start Time</t>
  </si>
  <si>
    <t>Southby</t>
  </si>
  <si>
    <t>Brackenridge</t>
  </si>
  <si>
    <t>Annie</t>
  </si>
  <si>
    <t>Feetham</t>
  </si>
  <si>
    <t>Stead</t>
  </si>
  <si>
    <t>Hodgson</t>
  </si>
  <si>
    <t>Nicky</t>
  </si>
  <si>
    <t>Flora</t>
  </si>
  <si>
    <t>Le Borgne</t>
  </si>
  <si>
    <t>Grace</t>
  </si>
  <si>
    <t>Hayden</t>
  </si>
  <si>
    <t>Niko</t>
  </si>
  <si>
    <t>Raine</t>
  </si>
  <si>
    <t>Race Number</t>
  </si>
  <si>
    <t>Finish Time</t>
  </si>
  <si>
    <t>Overall Time</t>
  </si>
  <si>
    <t>Wakefield Junior Triathlon Club</t>
  </si>
  <si>
    <t>Date:</t>
  </si>
  <si>
    <t>Category</t>
  </si>
  <si>
    <t>Tri 1 (F)</t>
  </si>
  <si>
    <t>Tri 1 (M)</t>
  </si>
  <si>
    <t>Tristar 2 (F)</t>
  </si>
  <si>
    <t>Tristar 2 (M)</t>
  </si>
  <si>
    <t>Tristar 3 (F)</t>
  </si>
  <si>
    <t>Tristar 3 (M)</t>
  </si>
  <si>
    <t>Youth (F)</t>
  </si>
  <si>
    <t>Youth (M)</t>
  </si>
  <si>
    <t>Instructions</t>
  </si>
  <si>
    <t>Finish Times</t>
  </si>
  <si>
    <t>BIKE TIMES</t>
  </si>
  <si>
    <t>SWIM TIMES</t>
  </si>
  <si>
    <t>Swim Split</t>
  </si>
  <si>
    <t>Run Split</t>
  </si>
  <si>
    <t>Position</t>
  </si>
  <si>
    <t>TriStart (F)</t>
  </si>
  <si>
    <t>Elapsed</t>
  </si>
  <si>
    <t>Not Working?  - Make sure Macros are enabled in your security settings</t>
  </si>
  <si>
    <t>Type in the race numbers in the white column (C)  as they cross the line and hit enter.  This will record the time and move you onto the next row.  Don't have time to put in the number?  Just hit SPACE BAR - this will record the time</t>
  </si>
  <si>
    <t>Brodie</t>
  </si>
  <si>
    <t>Taylor</t>
  </si>
  <si>
    <t>Frederica</t>
  </si>
  <si>
    <t>Moore</t>
  </si>
  <si>
    <t>Nele</t>
  </si>
  <si>
    <t>Haendlmayer</t>
  </si>
  <si>
    <t>Hinchliffe</t>
  </si>
  <si>
    <t>Lia</t>
  </si>
  <si>
    <t>Brehmer</t>
  </si>
  <si>
    <t>Evie</t>
  </si>
  <si>
    <t>Ward</t>
  </si>
  <si>
    <t>Elicia</t>
  </si>
  <si>
    <t>Bordoley</t>
  </si>
  <si>
    <t>Williams</t>
  </si>
  <si>
    <t>Rachel</t>
  </si>
  <si>
    <t>Scott</t>
  </si>
  <si>
    <t>Club</t>
  </si>
  <si>
    <t>TriYork</t>
  </si>
  <si>
    <t>Holmfirth Harriers</t>
  </si>
  <si>
    <t>LBT</t>
  </si>
  <si>
    <t>n/a</t>
  </si>
  <si>
    <t>Sheffield Junior Tri Club</t>
  </si>
  <si>
    <t>Ilkley Harriers</t>
  </si>
  <si>
    <t>Unattached</t>
  </si>
  <si>
    <t>Sheffield Triathlon Club</t>
  </si>
  <si>
    <t>Ellis</t>
  </si>
  <si>
    <t>Absolute Triathlon Club</t>
  </si>
  <si>
    <t>Leeds And Bradford Triathlon Club</t>
  </si>
  <si>
    <t>Spenborough Athletics Club</t>
  </si>
  <si>
    <t>Amy</t>
  </si>
  <si>
    <t>Stella</t>
  </si>
  <si>
    <t>Walker</t>
  </si>
  <si>
    <t>Charlotte</t>
  </si>
  <si>
    <t>Styles</t>
  </si>
  <si>
    <t>Ramsden</t>
  </si>
  <si>
    <t>Ninelands Primary</t>
  </si>
  <si>
    <t>Dougie</t>
  </si>
  <si>
    <t>Buchanan</t>
  </si>
  <si>
    <t>Mayfield</t>
  </si>
  <si>
    <t>Lucas</t>
  </si>
  <si>
    <t>Parker</t>
  </si>
  <si>
    <t>Henry</t>
  </si>
  <si>
    <t>Greenwood</t>
  </si>
  <si>
    <t>Todd</t>
  </si>
  <si>
    <t>Avner</t>
  </si>
  <si>
    <t>John</t>
  </si>
  <si>
    <t>Cooper</t>
  </si>
  <si>
    <t>Stephen</t>
  </si>
  <si>
    <t>Daniel</t>
  </si>
  <si>
    <t>Howatson</t>
  </si>
  <si>
    <t>Nicholas</t>
  </si>
  <si>
    <t>Finn</t>
  </si>
  <si>
    <t>Kerry</t>
  </si>
  <si>
    <t>Pennine Fell Runners</t>
  </si>
  <si>
    <t>Independent</t>
  </si>
  <si>
    <t>Hamilton</t>
  </si>
  <si>
    <t>Elizabeth</t>
  </si>
  <si>
    <t>Anna</t>
  </si>
  <si>
    <t>Davis</t>
  </si>
  <si>
    <t>Toro CSC</t>
  </si>
  <si>
    <t>Team Manvers</t>
  </si>
  <si>
    <t>Allatt</t>
  </si>
  <si>
    <t>Shea</t>
  </si>
  <si>
    <t>Racing TNT</t>
  </si>
  <si>
    <t>Harmonie</t>
  </si>
  <si>
    <t>Mia</t>
  </si>
  <si>
    <t>McArthur</t>
  </si>
  <si>
    <t>Jade</t>
  </si>
  <si>
    <t>Bethany</t>
  </si>
  <si>
    <t>Lilley</t>
  </si>
  <si>
    <t>Craven Energy</t>
  </si>
  <si>
    <t>Michael</t>
  </si>
  <si>
    <t>Beech</t>
  </si>
  <si>
    <t>Harrison</t>
  </si>
  <si>
    <t>Luke</t>
  </si>
  <si>
    <t>Veall</t>
  </si>
  <si>
    <t>Tom</t>
  </si>
  <si>
    <t>Seaman</t>
  </si>
  <si>
    <t>Finley</t>
  </si>
  <si>
    <t>Thompson</t>
  </si>
  <si>
    <t>Matlock and District swimming Club</t>
  </si>
  <si>
    <t>Grimsby Triathlon Club</t>
  </si>
  <si>
    <t>TRISTART - FEMALE</t>
  </si>
  <si>
    <t>TRISTART - MALE</t>
  </si>
  <si>
    <t>TRISTAR1 - FEMALE</t>
  </si>
  <si>
    <t>TRISTAR1 - MALE</t>
  </si>
  <si>
    <t>TRISTAR2 - FEMALE</t>
  </si>
  <si>
    <t>TRISTAR2 - MALE</t>
  </si>
  <si>
    <t>TRISTAR3 - FEMALE</t>
  </si>
  <si>
    <t>TRISTAR3 - MALE</t>
  </si>
  <si>
    <t>YOUTH - FEMALE</t>
  </si>
  <si>
    <t>YOUTH - MALE</t>
  </si>
  <si>
    <t xml:space="preserve"> </t>
  </si>
  <si>
    <t>DNS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</si>
</sst>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0"/>
      <name val="Arial"/>
      <family val="2"/>
    </font>
    <font>
      <b/>
      <sz val="11"/>
      <name val="Arial"/>
      <family val="2"/>
    </font>
    <font>
      <sz val="11"/>
      <name val="Arial"/>
      <family val="2"/>
    </font>
    <font>
      <sz val="10"/>
      <color rgb="FFFF0000"/>
      <name val="Arial"/>
      <family val="2"/>
    </font>
    <font>
      <sz val="14"/>
      <color theme="0"/>
      <name val="Arial"/>
      <family val="2"/>
    </font>
    <font>
      <sz val="14"/>
      <color theme="0"/>
      <name val="Calibri"/>
      <family val="2"/>
    </font>
    <font>
      <sz val="18"/>
      <color rgb="FFFFFF00"/>
      <name val="Arial"/>
      <family val="2"/>
    </font>
    <font>
      <b/>
      <sz val="12"/>
      <color rgb="FFFFFF00"/>
      <name val="Arial"/>
      <family val="2"/>
    </font>
    <font>
      <sz val="10"/>
      <color theme="0"/>
      <name val="Arial"/>
      <family val="2"/>
    </font>
    <font>
      <sz val="22"/>
      <name val="Arial"/>
      <family val="2"/>
    </font>
    <font>
      <sz val="24"/>
      <color theme="0"/>
      <name val="Arial"/>
      <family val="2"/>
    </font>
    <font>
      <b/>
      <sz val="10"/>
      <color theme="0"/>
      <name val="Arial"/>
      <family val="2"/>
    </font>
    <font>
      <sz val="10"/>
      <color rgb="FFFFFF00"/>
      <name val="Arial"/>
      <family val="2"/>
    </font>
    <font>
      <b/>
      <sz val="16"/>
      <name val="Arial"/>
      <family val="2"/>
    </font>
    <font>
      <sz val="18"/>
      <name val="Arial"/>
      <family val="2"/>
    </font>
    <font>
      <sz val="18"/>
      <color theme="0"/>
      <name val="Arial"/>
      <family val="2"/>
    </font>
    <font>
      <b/>
      <sz val="14"/>
      <color rgb="FFFFFF00"/>
      <name val="Arial"/>
      <family val="2"/>
    </font>
    <font>
      <sz val="20"/>
      <color rgb="FFFFFF00"/>
      <name val="Arial"/>
      <family val="2"/>
    </font>
    <font>
      <sz val="20"/>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rgb="FFFFFF00"/>
      </left>
      <right/>
      <top style="thin">
        <color rgb="FFFFFF00"/>
      </top>
      <bottom/>
      <diagonal/>
    </border>
    <border>
      <left/>
      <right/>
      <top style="thin">
        <color rgb="FFFFFF00"/>
      </top>
      <bottom/>
      <diagonal/>
    </border>
    <border>
      <left/>
      <right style="thin">
        <color rgb="FFFFFF00"/>
      </right>
      <top style="thin">
        <color rgb="FFFFFF00"/>
      </top>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thin">
        <color rgb="FFFFFF00"/>
      </left>
      <right/>
      <top/>
      <bottom/>
      <diagonal/>
    </border>
    <border>
      <left/>
      <right style="thin">
        <color rgb="FFFFFF00"/>
      </right>
      <top/>
      <bottom/>
      <diagonal/>
    </border>
    <border>
      <left/>
      <right/>
      <top/>
      <bottom style="thin">
        <color indexed="64"/>
      </bottom>
      <diagonal/>
    </border>
  </borders>
  <cellStyleXfs count="42">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72">
    <xf numFmtId="0" fontId="0" fillId="0" borderId="0" xfId="0"/>
    <xf numFmtId="1" fontId="0" fillId="0" borderId="0" xfId="0" applyNumberFormat="1" applyProtection="1"/>
    <xf numFmtId="0" fontId="0" fillId="0" borderId="0" xfId="0" applyProtection="1"/>
    <xf numFmtId="0" fontId="0" fillId="30" borderId="0" xfId="0" applyFill="1" applyProtection="1"/>
    <xf numFmtId="0" fontId="24" fillId="30" borderId="0" xfId="0" applyFont="1" applyFill="1" applyAlignment="1" applyProtection="1">
      <alignment vertical="center"/>
    </xf>
    <xf numFmtId="14" fontId="24" fillId="30" borderId="0" xfId="0" applyNumberFormat="1" applyFont="1" applyFill="1" applyAlignment="1" applyProtection="1">
      <alignment horizontal="center" vertical="center"/>
    </xf>
    <xf numFmtId="0" fontId="31" fillId="30" borderId="11" xfId="0" applyFont="1" applyFill="1" applyBorder="1" applyProtection="1"/>
    <xf numFmtId="0" fontId="28" fillId="30" borderId="12" xfId="0" applyFont="1" applyFill="1" applyBorder="1" applyProtection="1"/>
    <xf numFmtId="0" fontId="28" fillId="30" borderId="13" xfId="0" applyFont="1" applyFill="1" applyBorder="1" applyProtection="1"/>
    <xf numFmtId="0" fontId="27" fillId="30" borderId="0" xfId="0" applyFont="1" applyFill="1" applyAlignment="1" applyProtection="1">
      <alignment horizontal="center" vertical="center"/>
    </xf>
    <xf numFmtId="0" fontId="32" fillId="30" borderId="0" xfId="0" applyFont="1" applyFill="1" applyAlignment="1" applyProtection="1">
      <alignment horizontal="left" vertical="center"/>
    </xf>
    <xf numFmtId="1" fontId="0" fillId="30" borderId="0" xfId="0" applyNumberFormat="1" applyFill="1" applyProtection="1"/>
    <xf numFmtId="21" fontId="0" fillId="30" borderId="0" xfId="0" applyNumberFormat="1" applyFill="1" applyProtection="1"/>
    <xf numFmtId="21" fontId="0" fillId="0" borderId="0" xfId="0" applyNumberFormat="1" applyProtection="1"/>
    <xf numFmtId="21" fontId="28" fillId="30" borderId="0" xfId="0" applyNumberFormat="1" applyFont="1" applyFill="1" applyProtection="1"/>
    <xf numFmtId="21" fontId="25" fillId="30" borderId="0" xfId="36" applyNumberFormat="1" applyFont="1" applyFill="1" applyAlignment="1" applyProtection="1">
      <alignment horizontal="center" vertical="center"/>
    </xf>
    <xf numFmtId="0" fontId="28" fillId="30" borderId="0" xfId="0" applyFont="1" applyFill="1" applyProtection="1"/>
    <xf numFmtId="0" fontId="0" fillId="0" borderId="0" xfId="0" applyProtection="1">
      <protection locked="0"/>
    </xf>
    <xf numFmtId="0" fontId="1" fillId="0" borderId="0" xfId="0" applyFont="1" applyProtection="1">
      <protection locked="0"/>
    </xf>
    <xf numFmtId="14" fontId="21" fillId="24" borderId="10" xfId="0" applyNumberFormat="1" applyFont="1" applyFill="1" applyBorder="1" applyAlignment="1" applyProtection="1">
      <alignment horizontal="center" vertical="center" wrapText="1"/>
    </xf>
    <xf numFmtId="21" fontId="21" fillId="24" borderId="10" xfId="0" applyNumberFormat="1" applyFont="1" applyFill="1" applyBorder="1" applyAlignment="1" applyProtection="1">
      <alignment horizontal="center" vertical="center" wrapText="1"/>
    </xf>
    <xf numFmtId="0" fontId="20" fillId="0" borderId="0" xfId="0" applyFont="1" applyAlignment="1" applyProtection="1">
      <alignment horizontal="center" vertical="center"/>
    </xf>
    <xf numFmtId="21" fontId="22" fillId="25" borderId="0" xfId="0" applyNumberFormat="1" applyFont="1" applyFill="1" applyAlignment="1" applyProtection="1">
      <alignment horizontal="center"/>
    </xf>
    <xf numFmtId="21" fontId="21" fillId="0" borderId="0" xfId="0" applyNumberFormat="1" applyFont="1" applyAlignment="1" applyProtection="1">
      <alignment horizontal="center"/>
    </xf>
    <xf numFmtId="21" fontId="21" fillId="31" borderId="0" xfId="0" applyNumberFormat="1" applyFont="1" applyFill="1" applyAlignment="1" applyProtection="1">
      <alignment horizontal="center"/>
    </xf>
    <xf numFmtId="0" fontId="19" fillId="0" borderId="0" xfId="0" applyFont="1" applyProtection="1"/>
    <xf numFmtId="0" fontId="23" fillId="0" borderId="0" xfId="0" applyFont="1" applyProtection="1"/>
    <xf numFmtId="21" fontId="21" fillId="28" borderId="0" xfId="0" applyNumberFormat="1" applyFont="1" applyFill="1" applyAlignment="1" applyProtection="1">
      <alignment horizontal="center"/>
    </xf>
    <xf numFmtId="21" fontId="21" fillId="26" borderId="0" xfId="0" applyNumberFormat="1" applyFont="1" applyFill="1" applyAlignment="1" applyProtection="1">
      <alignment horizontal="center"/>
    </xf>
    <xf numFmtId="21" fontId="21" fillId="32" borderId="0" xfId="0" applyNumberFormat="1" applyFont="1" applyFill="1" applyAlignment="1" applyProtection="1">
      <alignment horizontal="center"/>
    </xf>
    <xf numFmtId="21" fontId="21" fillId="29" borderId="0" xfId="0" applyNumberFormat="1" applyFont="1" applyFill="1" applyAlignment="1" applyProtection="1">
      <alignment horizontal="center"/>
    </xf>
    <xf numFmtId="21" fontId="21" fillId="27" borderId="0" xfId="0" applyNumberFormat="1" applyFont="1" applyFill="1" applyAlignment="1" applyProtection="1">
      <alignment horizontal="center"/>
    </xf>
    <xf numFmtId="0" fontId="22" fillId="0" borderId="0" xfId="0" applyFont="1" applyBorder="1" applyProtection="1">
      <protection locked="0"/>
    </xf>
    <xf numFmtId="21" fontId="14" fillId="22" borderId="0" xfId="36" applyNumberFormat="1" applyAlignment="1" applyProtection="1">
      <alignment horizontal="center"/>
      <protection locked="0"/>
    </xf>
    <xf numFmtId="0" fontId="22" fillId="0" borderId="0" xfId="0" applyFont="1" applyProtection="1">
      <protection locked="0"/>
    </xf>
    <xf numFmtId="0" fontId="22" fillId="0" borderId="0" xfId="0" applyFont="1" applyBorder="1" applyAlignment="1" applyProtection="1">
      <alignment horizontal="center"/>
      <protection locked="0"/>
    </xf>
    <xf numFmtId="0" fontId="22" fillId="0" borderId="0" xfId="0" applyFont="1" applyAlignment="1" applyProtection="1">
      <alignment horizontal="center"/>
      <protection locked="0"/>
    </xf>
    <xf numFmtId="0" fontId="0" fillId="0" borderId="0" xfId="0" applyAlignment="1" applyProtection="1">
      <alignment horizontal="center"/>
    </xf>
    <xf numFmtId="0" fontId="0" fillId="0" borderId="0" xfId="0" applyAlignment="1">
      <alignment horizontal="center" vertical="center"/>
    </xf>
    <xf numFmtId="0" fontId="22" fillId="0" borderId="0" xfId="0" applyFont="1" applyProtection="1"/>
    <xf numFmtId="0" fontId="22" fillId="0" borderId="0" xfId="0" applyFont="1" applyAlignment="1" applyProtection="1">
      <alignment horizontal="center"/>
    </xf>
    <xf numFmtId="0" fontId="1" fillId="0" borderId="0" xfId="0" applyFont="1" applyAlignment="1" applyProtection="1">
      <alignment horizontal="center" vertical="center"/>
    </xf>
    <xf numFmtId="0" fontId="34" fillId="30" borderId="0" xfId="0" applyFont="1" applyFill="1" applyProtection="1"/>
    <xf numFmtId="0" fontId="34" fillId="0" borderId="0" xfId="0" applyFont="1" applyProtection="1"/>
    <xf numFmtId="0" fontId="35" fillId="30" borderId="0" xfId="0" applyFont="1" applyFill="1" applyProtection="1">
      <protection locked="0"/>
    </xf>
    <xf numFmtId="0" fontId="36" fillId="30" borderId="0" xfId="0" applyFont="1" applyFill="1" applyAlignment="1" applyProtection="1">
      <alignment horizontal="center" vertical="center"/>
    </xf>
    <xf numFmtId="1" fontId="34" fillId="0" borderId="0" xfId="0" applyNumberFormat="1" applyFont="1" applyAlignment="1" applyProtection="1">
      <alignment horizontal="center"/>
      <protection locked="0"/>
    </xf>
    <xf numFmtId="0" fontId="38" fillId="30" borderId="0" xfId="0" applyFont="1" applyFill="1" applyProtection="1"/>
    <xf numFmtId="0" fontId="38" fillId="0" borderId="0" xfId="0" applyFont="1" applyProtection="1"/>
    <xf numFmtId="21" fontId="35" fillId="30" borderId="0" xfId="0" applyNumberFormat="1" applyFont="1" applyFill="1" applyAlignment="1" applyProtection="1">
      <alignment horizontal="center"/>
      <protection locked="0"/>
    </xf>
    <xf numFmtId="21" fontId="35" fillId="30" borderId="0" xfId="0" applyNumberFormat="1" applyFont="1" applyFill="1" applyAlignment="1" applyProtection="1">
      <alignment horizontal="center"/>
    </xf>
    <xf numFmtId="0" fontId="34" fillId="30" borderId="0" xfId="0" applyFont="1" applyFill="1" applyAlignment="1" applyProtection="1">
      <alignment horizontal="center"/>
    </xf>
    <xf numFmtId="0" fontId="35" fillId="30" borderId="0" xfId="0" applyFont="1" applyFill="1" applyAlignment="1" applyProtection="1">
      <alignment horizontal="center"/>
      <protection locked="0"/>
    </xf>
    <xf numFmtId="1" fontId="38" fillId="0" borderId="0" xfId="0" applyNumberFormat="1" applyFont="1" applyFill="1" applyAlignment="1" applyProtection="1">
      <alignment horizontal="center"/>
      <protection locked="0"/>
    </xf>
    <xf numFmtId="1" fontId="0" fillId="30" borderId="0" xfId="0" applyNumberFormat="1" applyFill="1" applyAlignment="1" applyProtection="1">
      <alignment horizontal="center"/>
    </xf>
    <xf numFmtId="22" fontId="35" fillId="30" borderId="0" xfId="0" applyNumberFormat="1" applyFont="1" applyFill="1" applyAlignment="1" applyProtection="1">
      <alignment horizontal="center"/>
      <protection locked="0"/>
    </xf>
    <xf numFmtId="0" fontId="33" fillId="33" borderId="0" xfId="0" applyFont="1" applyFill="1" applyAlignment="1" applyProtection="1">
      <alignment horizontal="center" vertical="center"/>
    </xf>
    <xf numFmtId="0" fontId="33" fillId="33" borderId="19" xfId="0" applyFont="1" applyFill="1" applyBorder="1" applyAlignment="1" applyProtection="1">
      <alignment horizontal="center" vertical="center"/>
    </xf>
    <xf numFmtId="0" fontId="37" fillId="30" borderId="0" xfId="0" applyFont="1" applyFill="1" applyAlignment="1" applyProtection="1">
      <alignment horizontal="center" vertical="center"/>
    </xf>
    <xf numFmtId="0" fontId="30" fillId="30" borderId="11" xfId="0" applyFont="1" applyFill="1" applyBorder="1" applyAlignment="1" applyProtection="1">
      <alignment horizontal="center" vertical="center"/>
    </xf>
    <xf numFmtId="0" fontId="30" fillId="30" borderId="12" xfId="0" applyFont="1" applyFill="1" applyBorder="1" applyAlignment="1" applyProtection="1">
      <alignment horizontal="center" vertical="center"/>
    </xf>
    <xf numFmtId="0" fontId="30" fillId="30" borderId="13" xfId="0" applyFont="1" applyFill="1" applyBorder="1" applyAlignment="1" applyProtection="1">
      <alignment horizontal="center" vertical="center"/>
    </xf>
    <xf numFmtId="0" fontId="30" fillId="30" borderId="17" xfId="0" applyFont="1" applyFill="1" applyBorder="1" applyAlignment="1" applyProtection="1">
      <alignment horizontal="center" vertical="center"/>
    </xf>
    <xf numFmtId="0" fontId="30" fillId="30" borderId="0" xfId="0" applyFont="1" applyFill="1" applyBorder="1" applyAlignment="1" applyProtection="1">
      <alignment horizontal="center" vertical="center"/>
    </xf>
    <xf numFmtId="0" fontId="30" fillId="30" borderId="18" xfId="0" applyFont="1" applyFill="1" applyBorder="1" applyAlignment="1" applyProtection="1">
      <alignment horizontal="center" vertical="center"/>
    </xf>
    <xf numFmtId="0" fontId="30" fillId="30" borderId="14" xfId="0" applyFont="1" applyFill="1" applyBorder="1" applyAlignment="1" applyProtection="1">
      <alignment horizontal="center" vertical="center"/>
    </xf>
    <xf numFmtId="0" fontId="30" fillId="30" borderId="15" xfId="0" applyFont="1" applyFill="1" applyBorder="1" applyAlignment="1" applyProtection="1">
      <alignment horizontal="center" vertical="center"/>
    </xf>
    <xf numFmtId="0" fontId="30" fillId="30" borderId="16" xfId="0" applyFont="1" applyFill="1" applyBorder="1" applyAlignment="1" applyProtection="1">
      <alignment horizontal="center" vertical="center"/>
    </xf>
    <xf numFmtId="0" fontId="28" fillId="30" borderId="14" xfId="0" applyFont="1" applyFill="1" applyBorder="1" applyAlignment="1" applyProtection="1">
      <alignment horizontal="left" vertical="top" wrapText="1"/>
    </xf>
    <xf numFmtId="0" fontId="28" fillId="30" borderId="15" xfId="0" applyFont="1" applyFill="1" applyBorder="1" applyAlignment="1" applyProtection="1">
      <alignment horizontal="left" vertical="top" wrapText="1"/>
    </xf>
    <xf numFmtId="0" fontId="28" fillId="30" borderId="16" xfId="0" applyFont="1" applyFill="1" applyBorder="1" applyAlignment="1" applyProtection="1">
      <alignment horizontal="left" vertical="top" wrapText="1"/>
    </xf>
    <xf numFmtId="0" fontId="26" fillId="30" borderId="0" xfId="0" applyFont="1" applyFill="1" applyAlignment="1" applyProtection="1">
      <alignment horizontal="center" vertical="center"/>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171450</xdr:colOff>
          <xdr:row>8</xdr:row>
          <xdr:rowOff>104775</xdr:rowOff>
        </xdr:from>
        <xdr:to>
          <xdr:col>14</xdr:col>
          <xdr:colOff>390525</xdr:colOff>
          <xdr:row>11</xdr:row>
          <xdr:rowOff>381000</xdr:rowOff>
        </xdr:to>
        <xdr:sp macro="" textlink="">
          <xdr:nvSpPr>
            <xdr:cNvPr id="2049" name="Button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en-GB" sz="2200" b="0" i="0" u="none" strike="noStrike" baseline="0">
                  <a:solidFill>
                    <a:srgbClr val="000000"/>
                  </a:solidFill>
                  <a:latin typeface="Arial"/>
                  <a:cs typeface="Arial"/>
                </a:rPr>
                <a:t>Stop The Clock</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S154"/>
  <sheetViews>
    <sheetView tabSelected="1" zoomScaleNormal="100" workbookViewId="0">
      <selection activeCell="Q9" sqref="Q9"/>
    </sheetView>
  </sheetViews>
  <sheetFormatPr defaultRowHeight="12.75" x14ac:dyDescent="0.2"/>
  <cols>
    <col min="1" max="1" width="9.7109375" style="2" customWidth="1"/>
    <col min="2" max="2" width="13.28515625" style="2" customWidth="1"/>
    <col min="3" max="3" width="15.42578125" style="2" customWidth="1"/>
    <col min="4" max="4" width="10.7109375" style="37" hidden="1" customWidth="1"/>
    <col min="5" max="5" width="13.28515625" style="2" hidden="1" customWidth="1"/>
    <col min="6" max="6" width="37" style="2" customWidth="1"/>
    <col min="7" max="14" width="13.28515625" style="2" customWidth="1"/>
    <col min="15" max="15" width="11.85546875" style="2" customWidth="1"/>
    <col min="16" max="16384" width="9.140625" style="2"/>
  </cols>
  <sheetData>
    <row r="1" spans="1:19" x14ac:dyDescent="0.2">
      <c r="A1" s="56" t="s">
        <v>204</v>
      </c>
      <c r="B1" s="56"/>
      <c r="C1" s="56"/>
      <c r="D1" s="56"/>
      <c r="E1" s="56"/>
      <c r="F1" s="56"/>
      <c r="G1" s="56"/>
      <c r="H1" s="56"/>
      <c r="I1" s="56"/>
      <c r="J1" s="56"/>
      <c r="K1" s="56"/>
      <c r="L1" s="56"/>
      <c r="M1" s="56"/>
      <c r="N1" s="56"/>
      <c r="O1" s="56"/>
    </row>
    <row r="2" spans="1:19" x14ac:dyDescent="0.2">
      <c r="A2" s="57"/>
      <c r="B2" s="57"/>
      <c r="C2" s="57"/>
      <c r="D2" s="57"/>
      <c r="E2" s="57"/>
      <c r="F2" s="57"/>
      <c r="G2" s="57"/>
      <c r="H2" s="57"/>
      <c r="I2" s="57"/>
      <c r="J2" s="57"/>
      <c r="K2" s="57"/>
      <c r="L2" s="57"/>
      <c r="M2" s="57"/>
      <c r="N2" s="57"/>
      <c r="O2" s="57"/>
    </row>
    <row r="3" spans="1:19" ht="30" x14ac:dyDescent="0.2">
      <c r="A3" s="19" t="s">
        <v>97</v>
      </c>
      <c r="B3" s="19" t="s">
        <v>0</v>
      </c>
      <c r="C3" s="20" t="s">
        <v>16</v>
      </c>
      <c r="D3" s="20" t="s">
        <v>17</v>
      </c>
      <c r="E3" s="20" t="s">
        <v>102</v>
      </c>
      <c r="F3" s="20" t="s">
        <v>138</v>
      </c>
      <c r="G3" s="20" t="s">
        <v>83</v>
      </c>
      <c r="H3" s="20" t="s">
        <v>1</v>
      </c>
      <c r="I3" s="20" t="s">
        <v>115</v>
      </c>
      <c r="J3" s="20" t="s">
        <v>2</v>
      </c>
      <c r="K3" s="20" t="s">
        <v>3</v>
      </c>
      <c r="L3" s="20" t="s">
        <v>4</v>
      </c>
      <c r="M3" s="20" t="s">
        <v>116</v>
      </c>
      <c r="N3" s="20" t="s">
        <v>5</v>
      </c>
      <c r="O3" s="20" t="s">
        <v>117</v>
      </c>
    </row>
    <row r="4" spans="1:19" ht="15" x14ac:dyDescent="0.25">
      <c r="A4" s="21">
        <v>1</v>
      </c>
      <c r="B4" s="32" t="s">
        <v>122</v>
      </c>
      <c r="C4" s="32" t="s">
        <v>123</v>
      </c>
      <c r="D4" s="35" t="s">
        <v>10</v>
      </c>
      <c r="E4" s="32" t="s">
        <v>118</v>
      </c>
      <c r="F4" t="s">
        <v>100</v>
      </c>
      <c r="G4" s="33">
        <v>0.4284722222222222</v>
      </c>
      <c r="H4" s="22">
        <f>IFERROR(VLOOKUP($A4,'Swim Time'!$C$13:$D$1000,2,0),"")</f>
        <v>41105.429351388892</v>
      </c>
      <c r="I4" s="23">
        <f>IF(OR(G4="DNS",H4=""),"",(SUM(H4-G4)))</f>
        <v>41105.00087916667</v>
      </c>
      <c r="J4" s="22">
        <f>IFERROR(VLOOKUP($A4,'Bike Times'!$C$13:$D$1000,2,0),"")</f>
        <v>41105.432557523149</v>
      </c>
      <c r="K4" s="23">
        <f>IF(OR(H4="",J4=""),"",(SUM(J4-H4)))</f>
        <v>3.2061342571978457E-3</v>
      </c>
      <c r="L4" s="22">
        <f>IFERROR(VLOOKUP($A4,'Finish Times'!$C$13:$D$1000,2,0),"")</f>
        <v>41105.43493541667</v>
      </c>
      <c r="M4" s="23">
        <f>IF(OR(L4="",J4=""),"",(SUM(L4-J4)))</f>
        <v>2.3778935210430063E-3</v>
      </c>
      <c r="N4" s="30">
        <f>IF(L4="","",SUM(L4-G4))</f>
        <v>41105.006463194448</v>
      </c>
      <c r="O4" s="2">
        <f t="shared" ref="O4:O24" si="0">IFERROR(RANK($N4,tristart_f,1),"")</f>
        <v>1</v>
      </c>
      <c r="S4" s="25"/>
    </row>
    <row r="5" spans="1:19" ht="15" x14ac:dyDescent="0.25">
      <c r="A5" s="21"/>
      <c r="B5" s="32"/>
      <c r="C5" s="32"/>
      <c r="D5" s="35"/>
      <c r="E5" s="32"/>
      <c r="F5" s="32"/>
      <c r="G5" s="33">
        <v>0.4284722222222222</v>
      </c>
      <c r="H5" s="22" t="str">
        <f>IFERROR(VLOOKUP($A5,'Swim Time'!$C$13:$D$1000,2,0),"")</f>
        <v/>
      </c>
      <c r="I5" s="23" t="str">
        <f t="shared" ref="I5" si="1">IF(OR(G5="DNS",H5=""),"",(SUM(H5-G5)))</f>
        <v/>
      </c>
      <c r="J5" s="22" t="str">
        <f>IFERROR(VLOOKUP($A5,'Bike Times'!$C$13:$D$1000,2,0),"")</f>
        <v/>
      </c>
      <c r="K5" s="23" t="str">
        <f t="shared" ref="K5" si="2">IF(OR(H5="",J5=""),"",(SUM(J5-H5)))</f>
        <v/>
      </c>
      <c r="L5" s="22" t="str">
        <f>IFERROR(VLOOKUP($A5,'Finish Times'!$C$13:$D$1000,2,0),"")</f>
        <v/>
      </c>
      <c r="M5" s="23" t="str">
        <f t="shared" ref="M5" si="3">IF(OR(L5="",J5=""),"",(SUM(L5-J5)))</f>
        <v/>
      </c>
      <c r="N5" s="30" t="str">
        <f t="shared" ref="N5" si="4">IF(L5="","",SUM(L5-G5))</f>
        <v/>
      </c>
      <c r="O5" s="2" t="str">
        <f t="shared" si="0"/>
        <v/>
      </c>
    </row>
    <row r="6" spans="1:19" s="26" customFormat="1" ht="15" x14ac:dyDescent="0.25">
      <c r="A6" s="21"/>
      <c r="B6" s="32"/>
      <c r="C6" s="32"/>
      <c r="D6" s="35"/>
      <c r="E6" s="32"/>
      <c r="F6" s="32"/>
      <c r="G6" s="33">
        <v>0.4284722222222222</v>
      </c>
      <c r="H6" s="22" t="str">
        <f>IFERROR(VLOOKUP($A6,'Swim Time'!$C$13:$D$1000,2,0),"")</f>
        <v/>
      </c>
      <c r="I6" s="23" t="str">
        <f t="shared" ref="I6:I18" si="5">IF(OR(G6="DNS",H6=""),"",(SUM(H6-G6)))</f>
        <v/>
      </c>
      <c r="J6" s="22" t="str">
        <f>IFERROR(VLOOKUP($A6,'Bike Times'!$C$13:$D$1000,2,0),"")</f>
        <v/>
      </c>
      <c r="K6" s="23" t="str">
        <f t="shared" ref="K6:K18" si="6">IF(OR(H6="",J6=""),"",(SUM(J6-H6)))</f>
        <v/>
      </c>
      <c r="L6" s="22" t="str">
        <f>IFERROR(VLOOKUP($A6,'Finish Times'!$C$13:$D$1000,2,0),"")</f>
        <v/>
      </c>
      <c r="M6" s="23" t="str">
        <f t="shared" ref="M6:M18" si="7">IF(OR(L6="",J6=""),"",(SUM(L6-J6)))</f>
        <v/>
      </c>
      <c r="N6" s="30" t="str">
        <f t="shared" ref="N6:N18" si="8">IF(L6="","",SUM(L6-G6))</f>
        <v/>
      </c>
      <c r="O6" s="2" t="str">
        <f t="shared" si="0"/>
        <v/>
      </c>
    </row>
    <row r="7" spans="1:19" s="26" customFormat="1" ht="15" x14ac:dyDescent="0.25">
      <c r="A7" s="21"/>
      <c r="B7" s="32"/>
      <c r="C7" s="32"/>
      <c r="D7" s="35"/>
      <c r="E7" s="32"/>
      <c r="F7" s="32"/>
      <c r="G7" s="33">
        <v>0.4284722222222222</v>
      </c>
      <c r="H7" s="22" t="str">
        <f>IFERROR(VLOOKUP($A7,'Swim Time'!$C$13:$D$1000,2,0),"")</f>
        <v/>
      </c>
      <c r="I7" s="23" t="str">
        <f t="shared" si="5"/>
        <v/>
      </c>
      <c r="J7" s="22" t="str">
        <f>IFERROR(VLOOKUP($A7,'Bike Times'!$C$13:$D$1000,2,0),"")</f>
        <v/>
      </c>
      <c r="K7" s="23" t="str">
        <f t="shared" si="6"/>
        <v/>
      </c>
      <c r="L7" s="22" t="str">
        <f>IFERROR(VLOOKUP($A7,'Finish Times'!$C$13:$D$1000,2,0),"")</f>
        <v/>
      </c>
      <c r="M7" s="23" t="str">
        <f t="shared" si="7"/>
        <v/>
      </c>
      <c r="N7" s="30" t="str">
        <f t="shared" si="8"/>
        <v/>
      </c>
      <c r="O7" s="2" t="str">
        <f t="shared" si="0"/>
        <v/>
      </c>
    </row>
    <row r="8" spans="1:19" s="26" customFormat="1" ht="15" x14ac:dyDescent="0.25">
      <c r="A8" s="21"/>
      <c r="B8" s="32"/>
      <c r="C8" s="32"/>
      <c r="D8" s="35"/>
      <c r="E8" s="32"/>
      <c r="F8" s="32"/>
      <c r="G8" s="33">
        <v>0.4284722222222222</v>
      </c>
      <c r="H8" s="22" t="str">
        <f>IFERROR(VLOOKUP($A8,'Swim Time'!$C$13:$D$1000,2,0),"")</f>
        <v/>
      </c>
      <c r="I8" s="23" t="str">
        <f t="shared" ref="I8:I11" si="9">IF(OR(G8="DNS",H8=""),"",(SUM(H8-G8)))</f>
        <v/>
      </c>
      <c r="J8" s="22" t="str">
        <f>IFERROR(VLOOKUP($A8,'Bike Times'!$C$13:$D$1000,2,0),"")</f>
        <v/>
      </c>
      <c r="K8" s="23" t="str">
        <f t="shared" ref="K8:K11" si="10">IF(OR(H8="",J8=""),"",(SUM(J8-H8)))</f>
        <v/>
      </c>
      <c r="L8" s="22" t="str">
        <f>IFERROR(VLOOKUP($A8,'Finish Times'!$C$13:$D$1000,2,0),"")</f>
        <v/>
      </c>
      <c r="M8" s="23" t="str">
        <f t="shared" ref="M8:M11" si="11">IF(OR(L8="",J8=""),"",(SUM(L8-J8)))</f>
        <v/>
      </c>
      <c r="N8" s="30" t="str">
        <f t="shared" ref="N8:N11" si="12">IF(L8="","",SUM(L8-G8))</f>
        <v/>
      </c>
      <c r="O8" s="2" t="str">
        <f t="shared" si="0"/>
        <v/>
      </c>
    </row>
    <row r="9" spans="1:19" s="26" customFormat="1" ht="15" x14ac:dyDescent="0.25">
      <c r="A9" s="21"/>
      <c r="B9" s="32"/>
      <c r="C9" s="32"/>
      <c r="D9" s="35"/>
      <c r="E9" s="32"/>
      <c r="F9" s="32"/>
      <c r="G9" s="33">
        <v>0.4284722222222222</v>
      </c>
      <c r="H9" s="22" t="str">
        <f>IFERROR(VLOOKUP($A9,'Swim Time'!$C$13:$D$1000,2,0),"")</f>
        <v/>
      </c>
      <c r="I9" s="23" t="str">
        <f t="shared" si="9"/>
        <v/>
      </c>
      <c r="J9" s="22" t="str">
        <f>IFERROR(VLOOKUP($A9,'Bike Times'!$C$13:$D$1000,2,0),"")</f>
        <v/>
      </c>
      <c r="K9" s="23" t="str">
        <f t="shared" si="10"/>
        <v/>
      </c>
      <c r="L9" s="22" t="str">
        <f>IFERROR(VLOOKUP($A9,'Finish Times'!$C$13:$D$1000,2,0),"")</f>
        <v/>
      </c>
      <c r="M9" s="23" t="str">
        <f t="shared" si="11"/>
        <v/>
      </c>
      <c r="N9" s="30" t="str">
        <f t="shared" si="12"/>
        <v/>
      </c>
      <c r="O9" s="2" t="str">
        <f t="shared" si="0"/>
        <v/>
      </c>
    </row>
    <row r="10" spans="1:19" s="26" customFormat="1" ht="15" x14ac:dyDescent="0.25">
      <c r="A10" s="21"/>
      <c r="B10" s="32"/>
      <c r="C10" s="32"/>
      <c r="D10" s="35"/>
      <c r="E10" s="32"/>
      <c r="F10" s="32"/>
      <c r="G10" s="33">
        <v>0.4284722222222222</v>
      </c>
      <c r="H10" s="22" t="str">
        <f>IFERROR(VLOOKUP($A10,'Swim Time'!$C$13:$D$1000,2,0),"")</f>
        <v/>
      </c>
      <c r="I10" s="23" t="str">
        <f t="shared" si="9"/>
        <v/>
      </c>
      <c r="J10" s="22" t="str">
        <f>IFERROR(VLOOKUP($A10,'Bike Times'!$C$13:$D$1000,2,0),"")</f>
        <v/>
      </c>
      <c r="K10" s="23" t="str">
        <f t="shared" si="10"/>
        <v/>
      </c>
      <c r="L10" s="22" t="str">
        <f>IFERROR(VLOOKUP($A10,'Finish Times'!$C$13:$D$1000,2,0),"")</f>
        <v/>
      </c>
      <c r="M10" s="23" t="str">
        <f t="shared" si="11"/>
        <v/>
      </c>
      <c r="N10" s="30" t="str">
        <f t="shared" si="12"/>
        <v/>
      </c>
      <c r="O10" s="2" t="str">
        <f t="shared" si="0"/>
        <v/>
      </c>
    </row>
    <row r="11" spans="1:19" s="26" customFormat="1" ht="15" x14ac:dyDescent="0.25">
      <c r="A11" s="21"/>
      <c r="B11" s="32"/>
      <c r="C11" s="32"/>
      <c r="D11" s="35"/>
      <c r="E11" s="32"/>
      <c r="F11" s="32"/>
      <c r="G11" s="33">
        <v>0.4284722222222222</v>
      </c>
      <c r="H11" s="22" t="str">
        <f>IFERROR(VLOOKUP($A11,'Swim Time'!$C$13:$D$1000,2,0),"")</f>
        <v/>
      </c>
      <c r="I11" s="23" t="str">
        <f t="shared" si="9"/>
        <v/>
      </c>
      <c r="J11" s="22" t="str">
        <f>IFERROR(VLOOKUP($A11,'Bike Times'!$C$13:$D$1000,2,0),"")</f>
        <v/>
      </c>
      <c r="K11" s="23" t="str">
        <f t="shared" si="10"/>
        <v/>
      </c>
      <c r="L11" s="22" t="str">
        <f>IFERROR(VLOOKUP($A11,'Finish Times'!$C$13:$D$1000,2,0),"")</f>
        <v/>
      </c>
      <c r="M11" s="23" t="str">
        <f t="shared" si="11"/>
        <v/>
      </c>
      <c r="N11" s="30" t="str">
        <f t="shared" si="12"/>
        <v/>
      </c>
      <c r="O11" s="2" t="str">
        <f t="shared" si="0"/>
        <v/>
      </c>
    </row>
    <row r="12" spans="1:19" s="26" customFormat="1" ht="15" x14ac:dyDescent="0.25">
      <c r="A12" s="21"/>
      <c r="B12" s="32"/>
      <c r="C12" s="32"/>
      <c r="D12" s="35"/>
      <c r="E12" s="32"/>
      <c r="F12" s="32"/>
      <c r="G12" s="33">
        <v>0.4284722222222222</v>
      </c>
      <c r="H12" s="22"/>
      <c r="I12" s="23"/>
      <c r="J12" s="22"/>
      <c r="K12" s="23"/>
      <c r="L12" s="22"/>
      <c r="M12" s="23"/>
      <c r="N12" s="30"/>
      <c r="O12" s="2" t="str">
        <f t="shared" si="0"/>
        <v/>
      </c>
    </row>
    <row r="13" spans="1:19" x14ac:dyDescent="0.2">
      <c r="A13" s="56" t="s">
        <v>205</v>
      </c>
      <c r="B13" s="56"/>
      <c r="C13" s="56"/>
      <c r="D13" s="56"/>
      <c r="E13" s="56"/>
      <c r="F13" s="56"/>
      <c r="G13" s="56"/>
      <c r="H13" s="56"/>
      <c r="I13" s="56"/>
      <c r="J13" s="56"/>
      <c r="K13" s="56"/>
      <c r="L13" s="56"/>
      <c r="M13" s="56"/>
      <c r="N13" s="56"/>
      <c r="O13" s="56"/>
    </row>
    <row r="14" spans="1:19" x14ac:dyDescent="0.2">
      <c r="A14" s="57"/>
      <c r="B14" s="57"/>
      <c r="C14" s="57"/>
      <c r="D14" s="57"/>
      <c r="E14" s="57"/>
      <c r="F14" s="57"/>
      <c r="G14" s="57"/>
      <c r="H14" s="57"/>
      <c r="I14" s="57"/>
      <c r="J14" s="57"/>
      <c r="K14" s="57"/>
      <c r="L14" s="57"/>
      <c r="M14" s="57"/>
      <c r="N14" s="57"/>
      <c r="O14" s="57"/>
    </row>
    <row r="15" spans="1:19" ht="30" x14ac:dyDescent="0.2">
      <c r="A15" s="19" t="s">
        <v>97</v>
      </c>
      <c r="B15" s="19" t="s">
        <v>0</v>
      </c>
      <c r="C15" s="20" t="s">
        <v>16</v>
      </c>
      <c r="D15" s="20" t="s">
        <v>17</v>
      </c>
      <c r="E15" s="20" t="s">
        <v>102</v>
      </c>
      <c r="F15" s="20" t="s">
        <v>138</v>
      </c>
      <c r="G15" s="20" t="s">
        <v>83</v>
      </c>
      <c r="H15" s="20" t="s">
        <v>1</v>
      </c>
      <c r="I15" s="20" t="s">
        <v>115</v>
      </c>
      <c r="J15" s="20" t="s">
        <v>2</v>
      </c>
      <c r="K15" s="20" t="s">
        <v>3</v>
      </c>
      <c r="L15" s="20" t="s">
        <v>4</v>
      </c>
      <c r="M15" s="20" t="s">
        <v>116</v>
      </c>
      <c r="N15" s="20" t="s">
        <v>5</v>
      </c>
      <c r="O15" s="20" t="s">
        <v>117</v>
      </c>
    </row>
    <row r="16" spans="1:19" s="26" customFormat="1" ht="15" x14ac:dyDescent="0.25">
      <c r="A16" s="21"/>
      <c r="B16" s="32"/>
      <c r="C16" s="32"/>
      <c r="D16" s="35"/>
      <c r="E16" s="32"/>
      <c r="F16" s="32"/>
      <c r="G16" s="33">
        <v>0.4284722222222222</v>
      </c>
      <c r="H16" s="22" t="str">
        <f>IFERROR(VLOOKUP($A16,'Swim Time'!$C$13:$D$1000,2,0),"")</f>
        <v/>
      </c>
      <c r="I16" s="23" t="str">
        <f t="shared" si="5"/>
        <v/>
      </c>
      <c r="J16" s="22" t="str">
        <f>IFERROR(VLOOKUP($A16,'Bike Times'!$C$13:$D$1000,2,0),"")</f>
        <v/>
      </c>
      <c r="K16" s="23" t="str">
        <f t="shared" si="6"/>
        <v/>
      </c>
      <c r="L16" s="22" t="str">
        <f>IFERROR(VLOOKUP($A16,'Finish Times'!$C$13:$D$1000,2,0),"")</f>
        <v/>
      </c>
      <c r="M16" s="23" t="str">
        <f t="shared" si="7"/>
        <v/>
      </c>
      <c r="N16" s="24" t="str">
        <f t="shared" si="8"/>
        <v/>
      </c>
      <c r="O16" s="2" t="str">
        <f t="shared" si="0"/>
        <v/>
      </c>
    </row>
    <row r="17" spans="1:15" s="26" customFormat="1" ht="15" x14ac:dyDescent="0.25">
      <c r="A17" s="21"/>
      <c r="B17" s="32"/>
      <c r="C17" s="32"/>
      <c r="D17" s="35"/>
      <c r="E17" s="32"/>
      <c r="F17" s="32"/>
      <c r="G17" s="33">
        <v>0.4284722222222222</v>
      </c>
      <c r="H17" s="22" t="str">
        <f>IFERROR(VLOOKUP($A17,'Swim Time'!$C$13:$D$1000,2,0),"")</f>
        <v/>
      </c>
      <c r="I17" s="23" t="str">
        <f t="shared" si="5"/>
        <v/>
      </c>
      <c r="J17" s="22" t="str">
        <f>IFERROR(VLOOKUP($A17,'Bike Times'!$C$13:$D$1000,2,0),"")</f>
        <v/>
      </c>
      <c r="K17" s="23" t="str">
        <f t="shared" si="6"/>
        <v/>
      </c>
      <c r="L17" s="22" t="str">
        <f>IFERROR(VLOOKUP($A17,'Finish Times'!$C$13:$D$1000,2,0),"")</f>
        <v/>
      </c>
      <c r="M17" s="23" t="str">
        <f t="shared" si="7"/>
        <v/>
      </c>
      <c r="N17" s="24" t="str">
        <f t="shared" si="8"/>
        <v/>
      </c>
      <c r="O17" s="2" t="str">
        <f t="shared" si="0"/>
        <v/>
      </c>
    </row>
    <row r="18" spans="1:15" s="26" customFormat="1" ht="15" x14ac:dyDescent="0.25">
      <c r="A18" s="21"/>
      <c r="B18" s="32"/>
      <c r="C18" s="32"/>
      <c r="D18" s="35"/>
      <c r="E18" s="32"/>
      <c r="F18" s="32"/>
      <c r="G18" s="33">
        <v>0.4284722222222222</v>
      </c>
      <c r="H18" s="22" t="str">
        <f>IFERROR(VLOOKUP($A18,'Swim Time'!$C$13:$D$1000,2,0),"")</f>
        <v/>
      </c>
      <c r="I18" s="23" t="str">
        <f t="shared" si="5"/>
        <v/>
      </c>
      <c r="J18" s="22" t="str">
        <f>IFERROR(VLOOKUP($A18,'Bike Times'!$C$13:$D$1000,2,0),"")</f>
        <v/>
      </c>
      <c r="K18" s="23" t="str">
        <f t="shared" si="6"/>
        <v/>
      </c>
      <c r="L18" s="22" t="str">
        <f>IFERROR(VLOOKUP($A18,'Finish Times'!$C$13:$D$1000,2,0),"")</f>
        <v/>
      </c>
      <c r="M18" s="23" t="str">
        <f t="shared" si="7"/>
        <v/>
      </c>
      <c r="N18" s="24" t="str">
        <f t="shared" si="8"/>
        <v/>
      </c>
      <c r="O18" s="2" t="str">
        <f t="shared" si="0"/>
        <v/>
      </c>
    </row>
    <row r="19" spans="1:15" s="26" customFormat="1" ht="15" x14ac:dyDescent="0.25">
      <c r="A19" s="21"/>
      <c r="B19" s="32"/>
      <c r="C19" s="32"/>
      <c r="D19" s="35"/>
      <c r="E19" s="32"/>
      <c r="F19" s="32"/>
      <c r="G19" s="33">
        <v>0.4284722222222222</v>
      </c>
      <c r="H19" s="22" t="str">
        <f>IFERROR(VLOOKUP($A19,'Swim Time'!$C$13:$D$1000,2,0),"")</f>
        <v/>
      </c>
      <c r="I19" s="23" t="str">
        <f t="shared" ref="I19:I23" si="13">IF(OR(G19="DNS",H19=""),"",(SUM(H19-G19)))</f>
        <v/>
      </c>
      <c r="J19" s="22" t="str">
        <f>IFERROR(VLOOKUP($A19,'Bike Times'!$C$13:$D$1000,2,0),"")</f>
        <v/>
      </c>
      <c r="K19" s="23" t="str">
        <f t="shared" ref="K19:K23" si="14">IF(OR(H19="",J19=""),"",(SUM(J19-H19)))</f>
        <v/>
      </c>
      <c r="L19" s="22" t="str">
        <f>IFERROR(VLOOKUP($A19,'Finish Times'!$C$13:$D$1000,2,0),"")</f>
        <v/>
      </c>
      <c r="M19" s="23" t="str">
        <f t="shared" ref="M19:M23" si="15">IF(OR(L19="",J19=""),"",(SUM(L19-J19)))</f>
        <v/>
      </c>
      <c r="N19" s="24" t="str">
        <f t="shared" ref="N19:N23" si="16">IF(L19="","",SUM(L19-G19))</f>
        <v/>
      </c>
      <c r="O19" s="2" t="str">
        <f t="shared" si="0"/>
        <v/>
      </c>
    </row>
    <row r="20" spans="1:15" s="26" customFormat="1" ht="15" x14ac:dyDescent="0.25">
      <c r="A20" s="21"/>
      <c r="B20" s="32"/>
      <c r="C20" s="32"/>
      <c r="D20" s="35"/>
      <c r="E20" s="32"/>
      <c r="F20" s="32"/>
      <c r="G20" s="33">
        <v>0.4284722222222222</v>
      </c>
      <c r="H20" s="22" t="str">
        <f>IFERROR(VLOOKUP($A20,'Swim Time'!$C$13:$D$1000,2,0),"")</f>
        <v/>
      </c>
      <c r="I20" s="23" t="str">
        <f t="shared" si="13"/>
        <v/>
      </c>
      <c r="J20" s="22" t="str">
        <f>IFERROR(VLOOKUP($A20,'Bike Times'!$C$13:$D$1000,2,0),"")</f>
        <v/>
      </c>
      <c r="K20" s="23" t="str">
        <f t="shared" si="14"/>
        <v/>
      </c>
      <c r="L20" s="22" t="str">
        <f>IFERROR(VLOOKUP($A20,'Finish Times'!$C$13:$D$1000,2,0),"")</f>
        <v/>
      </c>
      <c r="M20" s="23" t="str">
        <f t="shared" si="15"/>
        <v/>
      </c>
      <c r="N20" s="24" t="str">
        <f t="shared" si="16"/>
        <v/>
      </c>
      <c r="O20" s="2" t="str">
        <f t="shared" si="0"/>
        <v/>
      </c>
    </row>
    <row r="21" spans="1:15" s="26" customFormat="1" ht="15" x14ac:dyDescent="0.25">
      <c r="A21" s="21"/>
      <c r="B21" s="32"/>
      <c r="C21" s="32"/>
      <c r="D21" s="35"/>
      <c r="E21" s="32"/>
      <c r="F21" s="32"/>
      <c r="G21" s="33">
        <v>0.4284722222222222</v>
      </c>
      <c r="H21" s="22" t="str">
        <f>IFERROR(VLOOKUP($A21,'Swim Time'!$C$13:$D$1000,2,0),"")</f>
        <v/>
      </c>
      <c r="I21" s="23" t="str">
        <f t="shared" si="13"/>
        <v/>
      </c>
      <c r="J21" s="22" t="str">
        <f>IFERROR(VLOOKUP($A21,'Bike Times'!$C$13:$D$1000,2,0),"")</f>
        <v/>
      </c>
      <c r="K21" s="23" t="str">
        <f t="shared" si="14"/>
        <v/>
      </c>
      <c r="L21" s="22" t="str">
        <f>IFERROR(VLOOKUP($A21,'Finish Times'!$C$13:$D$1000,2,0),"")</f>
        <v/>
      </c>
      <c r="M21" s="23" t="str">
        <f t="shared" si="15"/>
        <v/>
      </c>
      <c r="N21" s="24" t="str">
        <f t="shared" si="16"/>
        <v/>
      </c>
      <c r="O21" s="2" t="str">
        <f t="shared" si="0"/>
        <v/>
      </c>
    </row>
    <row r="22" spans="1:15" s="26" customFormat="1" ht="15" x14ac:dyDescent="0.25">
      <c r="A22" s="21"/>
      <c r="B22" s="32"/>
      <c r="C22" s="32"/>
      <c r="D22" s="35"/>
      <c r="E22" s="32"/>
      <c r="F22" s="32"/>
      <c r="G22" s="33">
        <v>0.4284722222222222</v>
      </c>
      <c r="H22" s="22" t="str">
        <f>IFERROR(VLOOKUP($A22,'Swim Time'!$C$13:$D$1000,2,0),"")</f>
        <v/>
      </c>
      <c r="I22" s="23" t="str">
        <f t="shared" si="13"/>
        <v/>
      </c>
      <c r="J22" s="22" t="str">
        <f>IFERROR(VLOOKUP($A22,'Bike Times'!$C$13:$D$1000,2,0),"")</f>
        <v/>
      </c>
      <c r="K22" s="23" t="str">
        <f t="shared" si="14"/>
        <v/>
      </c>
      <c r="L22" s="22" t="str">
        <f>IFERROR(VLOOKUP($A22,'Finish Times'!$C$13:$D$1000,2,0),"")</f>
        <v/>
      </c>
      <c r="M22" s="23" t="str">
        <f t="shared" si="15"/>
        <v/>
      </c>
      <c r="N22" s="24" t="str">
        <f t="shared" si="16"/>
        <v/>
      </c>
      <c r="O22" s="2" t="str">
        <f t="shared" si="0"/>
        <v/>
      </c>
    </row>
    <row r="23" spans="1:15" s="26" customFormat="1" ht="15" x14ac:dyDescent="0.25">
      <c r="A23" s="21"/>
      <c r="B23" s="32"/>
      <c r="C23" s="32"/>
      <c r="D23" s="35"/>
      <c r="E23" s="32"/>
      <c r="F23" s="32"/>
      <c r="G23" s="33">
        <v>0.4284722222222222</v>
      </c>
      <c r="H23" s="22" t="str">
        <f>IFERROR(VLOOKUP($A23,'Swim Time'!$C$13:$D$1000,2,0),"")</f>
        <v/>
      </c>
      <c r="I23" s="23" t="str">
        <f t="shared" si="13"/>
        <v/>
      </c>
      <c r="J23" s="22" t="str">
        <f>IFERROR(VLOOKUP($A23,'Bike Times'!$C$13:$D$1000,2,0),"")</f>
        <v/>
      </c>
      <c r="K23" s="23" t="str">
        <f t="shared" si="14"/>
        <v/>
      </c>
      <c r="L23" s="22" t="str">
        <f>IFERROR(VLOOKUP($A23,'Finish Times'!$C$13:$D$1000,2,0),"")</f>
        <v/>
      </c>
      <c r="M23" s="23" t="str">
        <f t="shared" si="15"/>
        <v/>
      </c>
      <c r="N23" s="24" t="str">
        <f t="shared" si="16"/>
        <v/>
      </c>
      <c r="O23" s="2" t="str">
        <f t="shared" si="0"/>
        <v/>
      </c>
    </row>
    <row r="24" spans="1:15" s="26" customFormat="1" ht="15" x14ac:dyDescent="0.25">
      <c r="A24" s="21"/>
      <c r="B24" s="32"/>
      <c r="C24" s="32"/>
      <c r="D24" s="35"/>
      <c r="E24" s="32"/>
      <c r="F24" s="32"/>
      <c r="G24" s="33">
        <v>0.4284722222222222</v>
      </c>
      <c r="H24" s="22"/>
      <c r="I24" s="23"/>
      <c r="J24" s="22"/>
      <c r="K24" s="23"/>
      <c r="L24" s="22"/>
      <c r="M24" s="23"/>
      <c r="N24" s="24"/>
      <c r="O24" s="2" t="str">
        <f t="shared" si="0"/>
        <v/>
      </c>
    </row>
    <row r="25" spans="1:15" x14ac:dyDescent="0.2">
      <c r="A25" s="56" t="s">
        <v>206</v>
      </c>
      <c r="B25" s="56"/>
      <c r="C25" s="56"/>
      <c r="D25" s="56"/>
      <c r="E25" s="56"/>
      <c r="F25" s="56"/>
      <c r="G25" s="56"/>
      <c r="H25" s="56"/>
      <c r="I25" s="56"/>
      <c r="J25" s="56"/>
      <c r="K25" s="56"/>
      <c r="L25" s="56"/>
      <c r="M25" s="56"/>
      <c r="N25" s="56"/>
      <c r="O25" s="56"/>
    </row>
    <row r="26" spans="1:15" x14ac:dyDescent="0.2">
      <c r="A26" s="57"/>
      <c r="B26" s="57"/>
      <c r="C26" s="57"/>
      <c r="D26" s="57"/>
      <c r="E26" s="57"/>
      <c r="F26" s="57"/>
      <c r="G26" s="57"/>
      <c r="H26" s="57"/>
      <c r="I26" s="57"/>
      <c r="J26" s="57"/>
      <c r="K26" s="57"/>
      <c r="L26" s="57"/>
      <c r="M26" s="57"/>
      <c r="N26" s="57"/>
      <c r="O26" s="57"/>
    </row>
    <row r="27" spans="1:15" ht="30" x14ac:dyDescent="0.2">
      <c r="A27" s="19" t="s">
        <v>97</v>
      </c>
      <c r="B27" s="19" t="s">
        <v>0</v>
      </c>
      <c r="C27" s="20" t="s">
        <v>16</v>
      </c>
      <c r="D27" s="20" t="s">
        <v>17</v>
      </c>
      <c r="E27" s="20" t="s">
        <v>102</v>
      </c>
      <c r="F27" s="20" t="s">
        <v>138</v>
      </c>
      <c r="G27" s="20" t="s">
        <v>83</v>
      </c>
      <c r="H27" s="20" t="s">
        <v>1</v>
      </c>
      <c r="I27" s="20" t="s">
        <v>115</v>
      </c>
      <c r="J27" s="20" t="s">
        <v>2</v>
      </c>
      <c r="K27" s="20" t="s">
        <v>3</v>
      </c>
      <c r="L27" s="20" t="s">
        <v>4</v>
      </c>
      <c r="M27" s="20" t="s">
        <v>116</v>
      </c>
      <c r="N27" s="20" t="s">
        <v>5</v>
      </c>
      <c r="O27" s="20" t="s">
        <v>117</v>
      </c>
    </row>
    <row r="28" spans="1:15" ht="14.25" customHeight="1" x14ac:dyDescent="0.25">
      <c r="A28" s="21">
        <v>5</v>
      </c>
      <c r="B28" s="32" t="s">
        <v>124</v>
      </c>
      <c r="C28" s="32" t="s">
        <v>125</v>
      </c>
      <c r="D28" s="35" t="s">
        <v>10</v>
      </c>
      <c r="E28" s="34" t="s">
        <v>103</v>
      </c>
      <c r="F28" s="34" t="s">
        <v>141</v>
      </c>
      <c r="G28" s="33">
        <v>0.43356481481481479</v>
      </c>
      <c r="H28" s="22">
        <f>IFERROR(VLOOKUP($A28,'Swim Time'!$C$13:$D$1000,2,0),"")</f>
        <v>41105.435877314812</v>
      </c>
      <c r="I28" s="23">
        <f t="shared" ref="I28:I42" si="17">IF(OR(G28="DNS",H28=""),"",(SUM(H28-G28)))</f>
        <v>41105.002312500001</v>
      </c>
      <c r="J28" s="22">
        <f>IFERROR(VLOOKUP($A28,'Bike Times'!$C$13:$D$1000,2,0),"")</f>
        <v>41105.440538773146</v>
      </c>
      <c r="K28" s="23">
        <f t="shared" ref="K28:K42" si="18">IF(OR(H28="",J28=""),"",(SUM(J28-H28)))</f>
        <v>4.6614583334303461E-3</v>
      </c>
      <c r="L28" s="22">
        <f>IFERROR(VLOOKUP($A28,'Finish Times'!$C$13:$D$1000,2,0),"")</f>
        <v>41105.444458333332</v>
      </c>
      <c r="M28" s="23">
        <f t="shared" ref="M28:M42" si="19">IF(OR(L28="",J28=""),"",(SUM(L28-J28)))</f>
        <v>3.9195601857500151E-3</v>
      </c>
      <c r="N28" s="27">
        <f t="shared" ref="N28:N42" si="20">IF(L28="","",SUM(L28-G28))</f>
        <v>41105.01089351852</v>
      </c>
      <c r="O28" s="2">
        <f t="shared" ref="O28:O42" si="21">IFERROR(RANK($N28,tristar1_f,1),"")</f>
        <v>1</v>
      </c>
    </row>
    <row r="29" spans="1:15" ht="14.25" customHeight="1" x14ac:dyDescent="0.25">
      <c r="A29" s="21">
        <v>8</v>
      </c>
      <c r="B29" s="32" t="s">
        <v>40</v>
      </c>
      <c r="C29" s="32" t="s">
        <v>14</v>
      </c>
      <c r="D29" s="35" t="s">
        <v>10</v>
      </c>
      <c r="E29" s="34" t="s">
        <v>103</v>
      </c>
      <c r="F29" s="34" t="s">
        <v>140</v>
      </c>
      <c r="G29" s="33">
        <v>0.43356481481481479</v>
      </c>
      <c r="H29" s="22">
        <f>IFERROR(VLOOKUP($A29,'Swim Time'!$C$13:$D$1000,2,0),"")</f>
        <v>41105.436493749999</v>
      </c>
      <c r="I29" s="23">
        <f t="shared" si="17"/>
        <v>41105.002928935188</v>
      </c>
      <c r="J29" s="22">
        <f>IFERROR(VLOOKUP($A29,'Bike Times'!$C$13:$D$1000,2,0),"")</f>
        <v>41105.440709606482</v>
      </c>
      <c r="K29" s="23">
        <f t="shared" si="18"/>
        <v>4.2158564829151146E-3</v>
      </c>
      <c r="L29" s="22">
        <f>IFERROR(VLOOKUP($A29,'Finish Times'!$C$13:$D$1000,2,0),"")</f>
        <v>41105.445216203705</v>
      </c>
      <c r="M29" s="23">
        <f t="shared" si="19"/>
        <v>4.5065972226439044E-3</v>
      </c>
      <c r="N29" s="27">
        <f t="shared" si="20"/>
        <v>41105.011651388893</v>
      </c>
      <c r="O29" s="2">
        <f t="shared" si="21"/>
        <v>2</v>
      </c>
    </row>
    <row r="30" spans="1:15" ht="14.25" customHeight="1" x14ac:dyDescent="0.25">
      <c r="A30" s="21">
        <v>3</v>
      </c>
      <c r="B30" s="32" t="s">
        <v>30</v>
      </c>
      <c r="C30" s="32" t="s">
        <v>31</v>
      </c>
      <c r="D30" s="35" t="s">
        <v>10</v>
      </c>
      <c r="E30" s="34" t="s">
        <v>103</v>
      </c>
      <c r="F30" s="34" t="s">
        <v>139</v>
      </c>
      <c r="G30" s="33">
        <v>0.43356481481481479</v>
      </c>
      <c r="H30" s="22">
        <f>IFERROR(VLOOKUP($A30,'Swim Time'!$C$13:$D$1000,2,0),"")</f>
        <v>41105.436876967593</v>
      </c>
      <c r="I30" s="23">
        <f t="shared" si="17"/>
        <v>41105.003312152781</v>
      </c>
      <c r="J30" s="22">
        <f>IFERROR(VLOOKUP($A30,'Bike Times'!$C$13:$D$1000,2,0),"")</f>
        <v>41105.440723842592</v>
      </c>
      <c r="K30" s="23">
        <f t="shared" si="18"/>
        <v>3.8468749989988282E-3</v>
      </c>
      <c r="L30" s="22">
        <f>IFERROR(VLOOKUP($A30,'Finish Times'!$C$13:$D$1000,2,0),"")</f>
        <v>41105.445520949077</v>
      </c>
      <c r="M30" s="23">
        <f t="shared" si="19"/>
        <v>4.7971064850571565E-3</v>
      </c>
      <c r="N30" s="27">
        <f t="shared" si="20"/>
        <v>41105.011956134265</v>
      </c>
      <c r="O30" s="2">
        <f t="shared" si="21"/>
        <v>3</v>
      </c>
    </row>
    <row r="31" spans="1:15" ht="14.25" customHeight="1" x14ac:dyDescent="0.25">
      <c r="A31" s="21">
        <v>7</v>
      </c>
      <c r="B31" s="32" t="s">
        <v>13</v>
      </c>
      <c r="C31" s="32" t="s">
        <v>14</v>
      </c>
      <c r="D31" s="35" t="s">
        <v>10</v>
      </c>
      <c r="E31" s="34" t="s">
        <v>103</v>
      </c>
      <c r="F31" s="34" t="s">
        <v>140</v>
      </c>
      <c r="G31" s="33">
        <v>0.43356481481481479</v>
      </c>
      <c r="H31" s="22">
        <f>IFERROR(VLOOKUP($A31,'Swim Time'!$C$13:$D$1000,2,0),"")</f>
        <v>41105.437443981478</v>
      </c>
      <c r="I31" s="23">
        <f t="shared" si="17"/>
        <v>41105.003879166667</v>
      </c>
      <c r="J31" s="22">
        <f>IFERROR(VLOOKUP($A31,'Bike Times'!$C$13:$D$1000,2,0),"")</f>
        <v>41105.441939583332</v>
      </c>
      <c r="K31" s="23">
        <f t="shared" si="18"/>
        <v>4.4956018537050113E-3</v>
      </c>
      <c r="L31" s="22">
        <f>IFERROR(VLOOKUP($A31,'Finish Times'!$C$13:$D$1000,2,0),"")</f>
        <v>41105.446420138891</v>
      </c>
      <c r="M31" s="23">
        <f t="shared" si="19"/>
        <v>4.4805555589846335E-3</v>
      </c>
      <c r="N31" s="27">
        <f t="shared" si="20"/>
        <v>41105.012855324079</v>
      </c>
      <c r="O31" s="2">
        <f t="shared" si="21"/>
        <v>4</v>
      </c>
    </row>
    <row r="32" spans="1:15" ht="14.25" customHeight="1" x14ac:dyDescent="0.25">
      <c r="A32" s="21">
        <v>16</v>
      </c>
      <c r="B32" s="32" t="s">
        <v>131</v>
      </c>
      <c r="C32" s="32" t="s">
        <v>132</v>
      </c>
      <c r="D32" s="35" t="s">
        <v>10</v>
      </c>
      <c r="E32" s="34" t="s">
        <v>103</v>
      </c>
      <c r="F32" s="34" t="s">
        <v>100</v>
      </c>
      <c r="G32" s="33">
        <v>0.43356481481481479</v>
      </c>
      <c r="H32" s="22">
        <f>IFERROR(VLOOKUP($A32,'Swim Time'!$C$13:$D$1000,2,0),"")</f>
        <v>41105.437130324077</v>
      </c>
      <c r="I32" s="23">
        <f t="shared" si="17"/>
        <v>41105.003565509265</v>
      </c>
      <c r="J32" s="22">
        <f>IFERROR(VLOOKUP($A32,'Bike Times'!$C$13:$D$1000,2,0),"")</f>
        <v>41105.441825810187</v>
      </c>
      <c r="K32" s="23">
        <f t="shared" si="18"/>
        <v>4.6954861099948175E-3</v>
      </c>
      <c r="L32" s="22">
        <f>IFERROR(VLOOKUP($A32,'Finish Times'!$C$13:$D$1000,2,0),"")</f>
        <v>41105.446744791669</v>
      </c>
      <c r="M32" s="23">
        <f t="shared" si="19"/>
        <v>4.9189814817509614E-3</v>
      </c>
      <c r="N32" s="27">
        <f t="shared" si="20"/>
        <v>41105.013179976857</v>
      </c>
      <c r="O32" s="2">
        <f t="shared" si="21"/>
        <v>5</v>
      </c>
    </row>
    <row r="33" spans="1:15" ht="14.25" customHeight="1" x14ac:dyDescent="0.25">
      <c r="A33" s="21">
        <v>4</v>
      </c>
      <c r="B33" s="32" t="s">
        <v>11</v>
      </c>
      <c r="C33" s="32" t="s">
        <v>12</v>
      </c>
      <c r="D33" s="35" t="s">
        <v>10</v>
      </c>
      <c r="E33" s="34" t="s">
        <v>103</v>
      </c>
      <c r="F33" s="34" t="s">
        <v>140</v>
      </c>
      <c r="G33" s="33">
        <v>0.43356481481481479</v>
      </c>
      <c r="H33" s="22">
        <f>IFERROR(VLOOKUP($A33,'Swim Time'!$C$13:$D$1000,2,0),"")</f>
        <v>41105.437476388892</v>
      </c>
      <c r="I33" s="23">
        <f t="shared" si="17"/>
        <v>41105.00391157408</v>
      </c>
      <c r="J33" s="22">
        <f>IFERROR(VLOOKUP($A33,'Bike Times'!$C$13:$D$1000,2,0),"")</f>
        <v>41105.442049537036</v>
      </c>
      <c r="K33" s="23">
        <f t="shared" si="18"/>
        <v>4.5731481441180222E-3</v>
      </c>
      <c r="L33" s="22">
        <f>IFERROR(VLOOKUP($A33,'Finish Times'!$C$13:$D$1000,2,0),"")</f>
        <v>41105.446891203705</v>
      </c>
      <c r="M33" s="23">
        <f t="shared" si="19"/>
        <v>4.8416666686534882E-3</v>
      </c>
      <c r="N33" s="27">
        <f t="shared" si="20"/>
        <v>41105.013326388893</v>
      </c>
      <c r="O33" s="2">
        <f t="shared" si="21"/>
        <v>6</v>
      </c>
    </row>
    <row r="34" spans="1:15" ht="14.25" customHeight="1" x14ac:dyDescent="0.25">
      <c r="A34" s="21">
        <v>18</v>
      </c>
      <c r="B34" s="32" t="s">
        <v>25</v>
      </c>
      <c r="C34" s="32" t="s">
        <v>135</v>
      </c>
      <c r="D34" s="35" t="s">
        <v>10</v>
      </c>
      <c r="E34" s="34" t="s">
        <v>103</v>
      </c>
      <c r="F34" s="34" t="s">
        <v>143</v>
      </c>
      <c r="G34" s="33">
        <v>0.43356481481481479</v>
      </c>
      <c r="H34" s="22">
        <f>IFERROR(VLOOKUP($A34,'Swim Time'!$C$13:$D$1000,2,0),"")</f>
        <v>41105.436509490741</v>
      </c>
      <c r="I34" s="23">
        <f t="shared" si="17"/>
        <v>41105.002944675929</v>
      </c>
      <c r="J34" s="22">
        <f>IFERROR(VLOOKUP($A34,'Bike Times'!$C$13:$D$1000,2,0),"")</f>
        <v>41105.442134722223</v>
      </c>
      <c r="K34" s="23">
        <f t="shared" si="18"/>
        <v>5.6252314825542271E-3</v>
      </c>
      <c r="L34" s="22">
        <f>IFERROR(VLOOKUP($A34,'Finish Times'!$C$13:$D$1000,2,0),"")</f>
        <v>41105.446956018517</v>
      </c>
      <c r="M34" s="23">
        <f t="shared" si="19"/>
        <v>4.8212962938123383E-3</v>
      </c>
      <c r="N34" s="27">
        <f t="shared" si="20"/>
        <v>41105.013391203705</v>
      </c>
      <c r="O34" s="2">
        <f t="shared" si="21"/>
        <v>7</v>
      </c>
    </row>
    <row r="35" spans="1:15" ht="14.25" customHeight="1" x14ac:dyDescent="0.25">
      <c r="A35" s="21">
        <v>2</v>
      </c>
      <c r="B35" s="32" t="s">
        <v>43</v>
      </c>
      <c r="C35" s="32" t="s">
        <v>15</v>
      </c>
      <c r="D35" s="35" t="s">
        <v>10</v>
      </c>
      <c r="E35" s="34" t="s">
        <v>103</v>
      </c>
      <c r="F35" s="34" t="s">
        <v>100</v>
      </c>
      <c r="G35" s="33">
        <v>0.43356481481481479</v>
      </c>
      <c r="H35" s="22">
        <f>IFERROR(VLOOKUP($A35,'Swim Time'!$C$13:$D$1000,2,0),"")</f>
        <v>41105.438140625003</v>
      </c>
      <c r="I35" s="23">
        <f t="shared" si="17"/>
        <v>41105.004575810191</v>
      </c>
      <c r="J35" s="22">
        <f>IFERROR(VLOOKUP($A35,'Bike Times'!$C$13:$D$1000,2,0),"")</f>
        <v>41105.442470717593</v>
      </c>
      <c r="K35" s="23">
        <f t="shared" si="18"/>
        <v>4.330092589952983E-3</v>
      </c>
      <c r="L35" s="22">
        <f>IFERROR(VLOOKUP($A35,'Finish Times'!$C$13:$D$1000,2,0),"")</f>
        <v>41105.447141898148</v>
      </c>
      <c r="M35" s="23">
        <f t="shared" si="19"/>
        <v>4.6711805553059094E-3</v>
      </c>
      <c r="N35" s="27">
        <f t="shared" si="20"/>
        <v>41105.013577083337</v>
      </c>
      <c r="O35" s="2">
        <f t="shared" si="21"/>
        <v>8</v>
      </c>
    </row>
    <row r="36" spans="1:15" ht="14.25" customHeight="1" x14ac:dyDescent="0.25">
      <c r="A36" s="21">
        <v>11</v>
      </c>
      <c r="B36" s="32" t="s">
        <v>18</v>
      </c>
      <c r="C36" s="32" t="s">
        <v>128</v>
      </c>
      <c r="D36" s="35" t="s">
        <v>10</v>
      </c>
      <c r="E36" s="34" t="s">
        <v>103</v>
      </c>
      <c r="F36" s="34" t="s">
        <v>100</v>
      </c>
      <c r="G36" s="33">
        <v>0.43356481481481479</v>
      </c>
      <c r="H36" s="22">
        <f>IFERROR(VLOOKUP($A36,'Swim Time'!$C$13:$D$1000,2,0),"")</f>
        <v>41105.437205092596</v>
      </c>
      <c r="I36" s="23">
        <f t="shared" si="17"/>
        <v>41105.003640277784</v>
      </c>
      <c r="J36" s="22">
        <f>IFERROR(VLOOKUP($A36,'Bike Times'!$C$13:$D$1000,2,0),"")</f>
        <v>41105.44225659722</v>
      </c>
      <c r="K36" s="23">
        <f t="shared" si="18"/>
        <v>5.0515046241343953E-3</v>
      </c>
      <c r="L36" s="22">
        <f>IFERROR(VLOOKUP($A36,'Finish Times'!$C$13:$D$1000,2,0),"")</f>
        <v>41105.447339120372</v>
      </c>
      <c r="M36" s="23">
        <f t="shared" si="19"/>
        <v>5.0825231519411318E-3</v>
      </c>
      <c r="N36" s="27">
        <f t="shared" si="20"/>
        <v>41105.01377430556</v>
      </c>
      <c r="O36" s="2">
        <f t="shared" si="21"/>
        <v>9</v>
      </c>
    </row>
    <row r="37" spans="1:15" ht="14.25" customHeight="1" x14ac:dyDescent="0.25">
      <c r="A37" s="21">
        <v>10</v>
      </c>
      <c r="B37" s="32" t="s">
        <v>126</v>
      </c>
      <c r="C37" s="32" t="s">
        <v>127</v>
      </c>
      <c r="D37" s="35" t="s">
        <v>10</v>
      </c>
      <c r="E37" s="34" t="s">
        <v>103</v>
      </c>
      <c r="F37" s="34" t="s">
        <v>142</v>
      </c>
      <c r="G37" s="33">
        <v>0.43356481481481479</v>
      </c>
      <c r="H37" s="22">
        <f>IFERROR(VLOOKUP($A37,'Swim Time'!$C$13:$D$1000,2,0),"")</f>
        <v>41105.436289699071</v>
      </c>
      <c r="I37" s="23">
        <f t="shared" si="17"/>
        <v>41105.00272488426</v>
      </c>
      <c r="J37" s="22">
        <f>IFERROR(VLOOKUP($A37,'Bike Times'!$C$13:$D$1000,2,0),"")</f>
        <v>41105.442357870372</v>
      </c>
      <c r="K37" s="23">
        <f t="shared" si="18"/>
        <v>6.0681713002850302E-3</v>
      </c>
      <c r="L37" s="22">
        <f>IFERROR(VLOOKUP($A37,'Finish Times'!$C$13:$D$1000,2,0),"")</f>
        <v>41105.447357638892</v>
      </c>
      <c r="M37" s="23">
        <f t="shared" si="19"/>
        <v>4.9997685200651176E-3</v>
      </c>
      <c r="N37" s="27">
        <f t="shared" si="20"/>
        <v>41105.01379282408</v>
      </c>
      <c r="O37" s="2">
        <f t="shared" si="21"/>
        <v>10</v>
      </c>
    </row>
    <row r="38" spans="1:15" ht="14.25" customHeight="1" x14ac:dyDescent="0.25">
      <c r="A38" s="21">
        <v>14</v>
      </c>
      <c r="B38" s="32" t="s">
        <v>19</v>
      </c>
      <c r="C38" s="32" t="s">
        <v>20</v>
      </c>
      <c r="D38" s="35" t="s">
        <v>10</v>
      </c>
      <c r="E38" s="34" t="s">
        <v>103</v>
      </c>
      <c r="F38" s="34" t="s">
        <v>100</v>
      </c>
      <c r="G38" s="33">
        <v>0.43356481481481479</v>
      </c>
      <c r="H38" s="22">
        <f>IFERROR(VLOOKUP($A38,'Swim Time'!$C$13:$D$1000,2,0),"")</f>
        <v>41105.437542824075</v>
      </c>
      <c r="I38" s="23">
        <f t="shared" si="17"/>
        <v>41105.003978009263</v>
      </c>
      <c r="J38" s="22">
        <f>IFERROR(VLOOKUP($A38,'Bike Times'!$C$13:$D$1000,2,0),"")</f>
        <v>41105.44336863426</v>
      </c>
      <c r="K38" s="23">
        <f t="shared" si="18"/>
        <v>5.8258101853425615E-3</v>
      </c>
      <c r="L38" s="22">
        <f>IFERROR(VLOOKUP($A38,'Finish Times'!$C$13:$D$1000,2,0),"")</f>
        <v>41105.449069907409</v>
      </c>
      <c r="M38" s="23">
        <f t="shared" si="19"/>
        <v>5.7012731485883705E-3</v>
      </c>
      <c r="N38" s="27">
        <f t="shared" si="20"/>
        <v>41105.015505092597</v>
      </c>
      <c r="O38" s="2">
        <f t="shared" si="21"/>
        <v>11</v>
      </c>
    </row>
    <row r="39" spans="1:15" ht="14.25" customHeight="1" x14ac:dyDescent="0.25">
      <c r="A39" s="21">
        <v>24</v>
      </c>
      <c r="B39" s="32" t="s">
        <v>72</v>
      </c>
      <c r="C39" s="32" t="s">
        <v>68</v>
      </c>
      <c r="D39" s="35" t="s">
        <v>10</v>
      </c>
      <c r="E39" s="34" t="s">
        <v>103</v>
      </c>
      <c r="F39" s="34" t="s">
        <v>100</v>
      </c>
      <c r="G39" s="33">
        <v>0.43356481481481479</v>
      </c>
      <c r="H39" s="22">
        <f>IFERROR(VLOOKUP($A39,'Swim Time'!$C$13:$D$1000,2,0),"")</f>
        <v>41105.438383564811</v>
      </c>
      <c r="I39" s="23">
        <f t="shared" si="17"/>
        <v>41105.00481875</v>
      </c>
      <c r="J39" s="22">
        <f>IFERROR(VLOOKUP($A39,'Bike Times'!$C$13:$D$1000,2,0),"")</f>
        <v>41105.444067245371</v>
      </c>
      <c r="K39" s="23">
        <f t="shared" si="18"/>
        <v>5.6836805597413331E-3</v>
      </c>
      <c r="L39" s="22">
        <f>IFERROR(VLOOKUP($A39,'Finish Times'!$C$13:$D$1000,2,0),"")</f>
        <v>41105.449914004632</v>
      </c>
      <c r="M39" s="23">
        <f t="shared" si="19"/>
        <v>5.846759260748513E-3</v>
      </c>
      <c r="N39" s="27">
        <f t="shared" si="20"/>
        <v>41105.01634918982</v>
      </c>
      <c r="O39" s="2">
        <f t="shared" si="21"/>
        <v>12</v>
      </c>
    </row>
    <row r="40" spans="1:15" ht="14.25" customHeight="1" x14ac:dyDescent="0.25">
      <c r="A40" s="21">
        <v>17</v>
      </c>
      <c r="B40" s="32" t="s">
        <v>133</v>
      </c>
      <c r="C40" s="32" t="s">
        <v>134</v>
      </c>
      <c r="D40" s="35" t="s">
        <v>10</v>
      </c>
      <c r="E40" s="34" t="s">
        <v>103</v>
      </c>
      <c r="F40" s="34" t="s">
        <v>145</v>
      </c>
      <c r="G40" s="33">
        <v>0.43356481481481479</v>
      </c>
      <c r="H40" s="22">
        <f>IFERROR(VLOOKUP($A40,'Swim Time'!$C$13:$D$1000,2,0),"")</f>
        <v>41105.438533101849</v>
      </c>
      <c r="I40" s="23">
        <f t="shared" si="17"/>
        <v>41105.004968287038</v>
      </c>
      <c r="J40" s="22">
        <f>IFERROR(VLOOKUP($A40,'Bike Times'!$C$13:$D$1000,2,0),"")</f>
        <v>41105.443916087963</v>
      </c>
      <c r="K40" s="23">
        <f t="shared" si="18"/>
        <v>5.3829861135454848E-3</v>
      </c>
      <c r="L40" s="22">
        <f>IFERROR(VLOOKUP($A40,'Finish Times'!$C$13:$D$1000,2,0),"")</f>
        <v>41105.450696180553</v>
      </c>
      <c r="M40" s="23">
        <f t="shared" si="19"/>
        <v>6.7800925899064168E-3</v>
      </c>
      <c r="N40" s="27">
        <f t="shared" si="20"/>
        <v>41105.017131365741</v>
      </c>
      <c r="O40" s="2">
        <f t="shared" si="21"/>
        <v>13</v>
      </c>
    </row>
    <row r="41" spans="1:15" ht="14.25" customHeight="1" x14ac:dyDescent="0.25">
      <c r="A41" s="21">
        <v>15</v>
      </c>
      <c r="B41" s="32" t="s">
        <v>129</v>
      </c>
      <c r="C41" s="32" t="s">
        <v>130</v>
      </c>
      <c r="D41" s="35" t="s">
        <v>10</v>
      </c>
      <c r="E41" s="34" t="s">
        <v>103</v>
      </c>
      <c r="F41" s="34" t="s">
        <v>140</v>
      </c>
      <c r="G41" s="33" t="s">
        <v>215</v>
      </c>
      <c r="H41" s="22" t="str">
        <f>IFERROR(VLOOKUP($A41,'Swim Time'!$C$13:$D$1000,2,0),"")</f>
        <v/>
      </c>
      <c r="I41" s="23" t="str">
        <f t="shared" si="17"/>
        <v/>
      </c>
      <c r="J41" s="22" t="str">
        <f>IFERROR(VLOOKUP($A41,'Bike Times'!$C$13:$D$1000,2,0),"")</f>
        <v/>
      </c>
      <c r="K41" s="23" t="str">
        <f t="shared" si="18"/>
        <v/>
      </c>
      <c r="L41" s="22" t="str">
        <f>IFERROR(VLOOKUP($A41,'Finish Times'!$C$13:$D$1000,2,0),"")</f>
        <v/>
      </c>
      <c r="M41" s="23" t="str">
        <f t="shared" si="19"/>
        <v/>
      </c>
      <c r="N41" s="27" t="str">
        <f t="shared" si="20"/>
        <v/>
      </c>
      <c r="O41" s="2" t="str">
        <f t="shared" si="21"/>
        <v/>
      </c>
    </row>
    <row r="42" spans="1:15" ht="14.25" customHeight="1" x14ac:dyDescent="0.25">
      <c r="A42" s="21">
        <v>23</v>
      </c>
      <c r="B42" s="32" t="s">
        <v>136</v>
      </c>
      <c r="C42" s="32" t="s">
        <v>137</v>
      </c>
      <c r="D42" s="35" t="s">
        <v>10</v>
      </c>
      <c r="E42" s="34" t="s">
        <v>103</v>
      </c>
      <c r="F42" s="34" t="s">
        <v>144</v>
      </c>
      <c r="G42" s="33" t="s">
        <v>215</v>
      </c>
      <c r="H42" s="22" t="str">
        <f>IFERROR(VLOOKUP($A42,'Swim Time'!$C$13:$D$1000,2,0),"")</f>
        <v/>
      </c>
      <c r="I42" s="23" t="str">
        <f t="shared" si="17"/>
        <v/>
      </c>
      <c r="J42" s="22" t="str">
        <f>IFERROR(VLOOKUP($A42,'Bike Times'!$C$13:$D$1000,2,0),"")</f>
        <v/>
      </c>
      <c r="K42" s="23" t="str">
        <f t="shared" si="18"/>
        <v/>
      </c>
      <c r="L42" s="22" t="str">
        <f>IFERROR(VLOOKUP($A42,'Finish Times'!$C$13:$D$1000,2,0),"")</f>
        <v/>
      </c>
      <c r="M42" s="23" t="str">
        <f t="shared" si="19"/>
        <v/>
      </c>
      <c r="N42" s="27" t="str">
        <f t="shared" si="20"/>
        <v/>
      </c>
      <c r="O42" s="2" t="str">
        <f t="shared" si="21"/>
        <v/>
      </c>
    </row>
    <row r="43" spans="1:15" ht="14.25" customHeight="1" x14ac:dyDescent="0.25">
      <c r="A43" s="21"/>
      <c r="B43" s="34"/>
      <c r="C43" s="34"/>
      <c r="D43" s="36"/>
      <c r="E43" s="34"/>
      <c r="F43" s="34"/>
      <c r="G43" s="33"/>
      <c r="H43" s="22"/>
      <c r="I43" s="23"/>
      <c r="J43" s="22"/>
      <c r="K43" s="23"/>
      <c r="L43" s="22"/>
      <c r="M43" s="23"/>
      <c r="N43" s="27"/>
      <c r="O43" s="2" t="str">
        <f t="shared" ref="O43" si="22">IFERROR(RANK($N43,tristar1_f,1),"")</f>
        <v/>
      </c>
    </row>
    <row r="44" spans="1:15" x14ac:dyDescent="0.2">
      <c r="A44" s="56" t="s">
        <v>207</v>
      </c>
      <c r="B44" s="56"/>
      <c r="C44" s="56"/>
      <c r="D44" s="56"/>
      <c r="E44" s="56"/>
      <c r="F44" s="56"/>
      <c r="G44" s="56"/>
      <c r="H44" s="56"/>
      <c r="I44" s="56"/>
      <c r="J44" s="56"/>
      <c r="K44" s="56"/>
      <c r="L44" s="56"/>
      <c r="M44" s="56"/>
      <c r="N44" s="56"/>
      <c r="O44" s="56"/>
    </row>
    <row r="45" spans="1:15" x14ac:dyDescent="0.2">
      <c r="A45" s="57"/>
      <c r="B45" s="57"/>
      <c r="C45" s="57"/>
      <c r="D45" s="57"/>
      <c r="E45" s="57"/>
      <c r="F45" s="57"/>
      <c r="G45" s="57"/>
      <c r="H45" s="57"/>
      <c r="I45" s="57"/>
      <c r="J45" s="57"/>
      <c r="K45" s="57"/>
      <c r="L45" s="57"/>
      <c r="M45" s="57"/>
      <c r="N45" s="57"/>
      <c r="O45" s="57"/>
    </row>
    <row r="46" spans="1:15" ht="30" x14ac:dyDescent="0.2">
      <c r="A46" s="19" t="s">
        <v>97</v>
      </c>
      <c r="B46" s="19" t="s">
        <v>0</v>
      </c>
      <c r="C46" s="20" t="s">
        <v>16</v>
      </c>
      <c r="D46" s="20" t="s">
        <v>17</v>
      </c>
      <c r="E46" s="20" t="s">
        <v>102</v>
      </c>
      <c r="F46" s="20" t="s">
        <v>138</v>
      </c>
      <c r="G46" s="20" t="s">
        <v>83</v>
      </c>
      <c r="H46" s="20" t="s">
        <v>1</v>
      </c>
      <c r="I46" s="20" t="s">
        <v>115</v>
      </c>
      <c r="J46" s="20" t="s">
        <v>2</v>
      </c>
      <c r="K46" s="20" t="s">
        <v>3</v>
      </c>
      <c r="L46" s="20" t="s">
        <v>4</v>
      </c>
      <c r="M46" s="20" t="s">
        <v>116</v>
      </c>
      <c r="N46" s="20" t="s">
        <v>5</v>
      </c>
      <c r="O46" s="20" t="s">
        <v>117</v>
      </c>
    </row>
    <row r="47" spans="1:15" ht="14.25" customHeight="1" x14ac:dyDescent="0.25">
      <c r="A47" s="21">
        <v>9</v>
      </c>
      <c r="B47" s="34" t="s">
        <v>45</v>
      </c>
      <c r="C47" s="34" t="s">
        <v>84</v>
      </c>
      <c r="D47" s="36" t="s">
        <v>8</v>
      </c>
      <c r="E47" s="34" t="s">
        <v>104</v>
      </c>
      <c r="F47" s="34" t="s">
        <v>100</v>
      </c>
      <c r="G47" s="33">
        <v>0.43356481481481479</v>
      </c>
      <c r="H47" s="22">
        <f>IFERROR(VLOOKUP($A47,'Swim Time'!$C$13:$D$1000,2,0),"")</f>
        <v>41105.436531018517</v>
      </c>
      <c r="I47" s="23">
        <f t="shared" ref="I47:I55" si="23">IF(OR(G47="DNS",H47=""),"",(SUM(H47-G47)))</f>
        <v>41105.002966203705</v>
      </c>
      <c r="J47" s="22">
        <f>IFERROR(VLOOKUP($A47,'Bike Times'!$C$13:$D$1000,2,0),"")</f>
        <v>41105.440191550922</v>
      </c>
      <c r="K47" s="23">
        <f t="shared" ref="K47:K55" si="24">IF(OR(H47="",J47=""),"",(SUM(J47-H47)))</f>
        <v>3.6605324057745747E-3</v>
      </c>
      <c r="L47" s="22">
        <f>IFERROR(VLOOKUP($A47,'Finish Times'!$C$13:$D$1000,2,0),"")</f>
        <v>41105.443883796295</v>
      </c>
      <c r="M47" s="23">
        <f t="shared" ref="M47:M55" si="25">IF(OR(L47="",J47=""),"",(SUM(L47-J47)))</f>
        <v>3.6922453728038818E-3</v>
      </c>
      <c r="N47" s="24">
        <f t="shared" ref="N47:N55" si="26">IF(L47="","",SUM(L47-G47))</f>
        <v>41105.010318981484</v>
      </c>
      <c r="O47" s="2">
        <f t="shared" ref="O47:O55" si="27">IFERROR(RANK($N47,tristar1_m,1),"")</f>
        <v>1</v>
      </c>
    </row>
    <row r="48" spans="1:15" ht="14.25" customHeight="1" x14ac:dyDescent="0.25">
      <c r="A48" s="21">
        <v>21</v>
      </c>
      <c r="B48" s="34" t="s">
        <v>41</v>
      </c>
      <c r="C48" s="34" t="s">
        <v>23</v>
      </c>
      <c r="D48" s="36" t="s">
        <v>8</v>
      </c>
      <c r="E48" s="34" t="s">
        <v>104</v>
      </c>
      <c r="F48" s="34" t="s">
        <v>149</v>
      </c>
      <c r="G48" s="33">
        <v>0.43356481481481479</v>
      </c>
      <c r="H48" s="22">
        <f>IFERROR(VLOOKUP($A48,'Swim Time'!$C$13:$D$1000,2,0),"")</f>
        <v>41105.435897916665</v>
      </c>
      <c r="I48" s="23">
        <f t="shared" si="23"/>
        <v>41105.002333101853</v>
      </c>
      <c r="J48" s="22">
        <f>IFERROR(VLOOKUP($A48,'Bike Times'!$C$13:$D$1000,2,0),"")</f>
        <v>41105.440351736113</v>
      </c>
      <c r="K48" s="23">
        <f t="shared" si="24"/>
        <v>4.4538194488268346E-3</v>
      </c>
      <c r="L48" s="22">
        <f>IFERROR(VLOOKUP($A48,'Finish Times'!$C$13:$D$1000,2,0),"")</f>
        <v>41105.44401655093</v>
      </c>
      <c r="M48" s="23">
        <f t="shared" si="25"/>
        <v>3.6648148161475547E-3</v>
      </c>
      <c r="N48" s="24">
        <f t="shared" si="26"/>
        <v>41105.010451736118</v>
      </c>
      <c r="O48" s="2">
        <f t="shared" si="27"/>
        <v>2</v>
      </c>
    </row>
    <row r="49" spans="1:15" ht="14.25" customHeight="1" x14ac:dyDescent="0.25">
      <c r="A49" s="21">
        <v>20</v>
      </c>
      <c r="B49" s="34" t="s">
        <v>35</v>
      </c>
      <c r="C49" s="34" t="s">
        <v>36</v>
      </c>
      <c r="D49" s="36" t="s">
        <v>8</v>
      </c>
      <c r="E49" s="34" t="s">
        <v>104</v>
      </c>
      <c r="F49" s="34"/>
      <c r="G49" s="33">
        <v>0.43356481481481479</v>
      </c>
      <c r="H49" s="22">
        <f>IFERROR(VLOOKUP($A49,'Swim Time'!$C$13:$D$1000,2,0),"")</f>
        <v>41105.436223958335</v>
      </c>
      <c r="I49" s="23">
        <f t="shared" si="23"/>
        <v>41105.002659143523</v>
      </c>
      <c r="J49" s="22">
        <f>IFERROR(VLOOKUP($A49,'Bike Times'!$C$13:$D$1000,2,0),"")</f>
        <v>41105.440294328706</v>
      </c>
      <c r="K49" s="23">
        <f t="shared" si="24"/>
        <v>4.0703703707549721E-3</v>
      </c>
      <c r="L49" s="22">
        <f>IFERROR(VLOOKUP($A49,'Finish Times'!$C$13:$D$1000,2,0),"")</f>
        <v>41105.444298495371</v>
      </c>
      <c r="M49" s="23">
        <f t="shared" si="25"/>
        <v>4.0041666652541608E-3</v>
      </c>
      <c r="N49" s="24">
        <f t="shared" si="26"/>
        <v>41105.010733680559</v>
      </c>
      <c r="O49" s="2">
        <f t="shared" si="27"/>
        <v>3</v>
      </c>
    </row>
    <row r="50" spans="1:15" ht="14.25" customHeight="1" x14ac:dyDescent="0.25">
      <c r="A50" s="21">
        <v>13</v>
      </c>
      <c r="B50" s="34" t="s">
        <v>45</v>
      </c>
      <c r="C50" s="34" t="s">
        <v>46</v>
      </c>
      <c r="D50" s="36" t="s">
        <v>8</v>
      </c>
      <c r="E50" s="34" t="s">
        <v>104</v>
      </c>
      <c r="F50" s="34" t="s">
        <v>146</v>
      </c>
      <c r="G50" s="33">
        <v>0.43356481481481479</v>
      </c>
      <c r="H50" s="22">
        <f>IFERROR(VLOOKUP($A50,'Swim Time'!$C$13:$D$1000,2,0),"")</f>
        <v>41105.435978935187</v>
      </c>
      <c r="I50" s="23">
        <f t="shared" si="23"/>
        <v>41105.002414120376</v>
      </c>
      <c r="J50" s="22">
        <f>IFERROR(VLOOKUP($A50,'Bike Times'!$C$13:$D$1000,2,0),"")</f>
        <v>41105.440259490744</v>
      </c>
      <c r="K50" s="23">
        <f t="shared" si="24"/>
        <v>4.2805555567611009E-3</v>
      </c>
      <c r="L50" s="22">
        <f>IFERROR(VLOOKUP($A50,'Finish Times'!$C$13:$D$1000,2,0),"")</f>
        <v>41105.444317939815</v>
      </c>
      <c r="M50" s="23">
        <f t="shared" si="25"/>
        <v>4.0584490707260557E-3</v>
      </c>
      <c r="N50" s="24">
        <f t="shared" si="26"/>
        <v>41105.010753125003</v>
      </c>
      <c r="O50" s="2">
        <f t="shared" si="27"/>
        <v>4</v>
      </c>
    </row>
    <row r="51" spans="1:15" ht="14.25" customHeight="1" x14ac:dyDescent="0.25">
      <c r="A51" s="21">
        <v>12</v>
      </c>
      <c r="B51" s="34" t="s">
        <v>37</v>
      </c>
      <c r="C51" s="34" t="s">
        <v>38</v>
      </c>
      <c r="D51" s="36" t="s">
        <v>8</v>
      </c>
      <c r="E51" s="34" t="s">
        <v>104</v>
      </c>
      <c r="F51" s="34" t="s">
        <v>146</v>
      </c>
      <c r="G51" s="33">
        <v>0.43356481481481479</v>
      </c>
      <c r="H51" s="22">
        <f>IFERROR(VLOOKUP($A51,'Swim Time'!$C$13:$D$1000,2,0),"")</f>
        <v>41105.436111574076</v>
      </c>
      <c r="I51" s="23">
        <f t="shared" si="23"/>
        <v>41105.002546759264</v>
      </c>
      <c r="J51" s="22">
        <f>IFERROR(VLOOKUP($A51,'Bike Times'!$C$13:$D$1000,2,0),"")</f>
        <v>41105.440383333334</v>
      </c>
      <c r="K51" s="23">
        <f t="shared" si="24"/>
        <v>4.2717592586996034E-3</v>
      </c>
      <c r="L51" s="22">
        <f>IFERROR(VLOOKUP($A51,'Finish Times'!$C$13:$D$1000,2,0),"")</f>
        <v>41105.445180092589</v>
      </c>
      <c r="M51" s="23">
        <f t="shared" si="25"/>
        <v>4.7967592545319349E-3</v>
      </c>
      <c r="N51" s="24">
        <f t="shared" si="26"/>
        <v>41105.011615277777</v>
      </c>
      <c r="O51" s="2">
        <f t="shared" si="27"/>
        <v>5</v>
      </c>
    </row>
    <row r="52" spans="1:15" ht="14.25" customHeight="1" x14ac:dyDescent="0.25">
      <c r="A52" s="21">
        <v>6</v>
      </c>
      <c r="B52" s="34" t="s">
        <v>33</v>
      </c>
      <c r="C52" s="34" t="s">
        <v>44</v>
      </c>
      <c r="D52" s="36" t="s">
        <v>8</v>
      </c>
      <c r="E52" s="34" t="s">
        <v>104</v>
      </c>
      <c r="F52" s="34" t="s">
        <v>100</v>
      </c>
      <c r="G52" s="33">
        <v>0.43356481481481479</v>
      </c>
      <c r="H52" s="22">
        <f>IFERROR(VLOOKUP($A52,'Swim Time'!$C$13:$D$1000,2,0),"")</f>
        <v>41105.437162152775</v>
      </c>
      <c r="I52" s="23">
        <f t="shared" si="23"/>
        <v>41105.003597337964</v>
      </c>
      <c r="J52" s="22">
        <f>IFERROR(VLOOKUP($A52,'Bike Times'!$C$13:$D$1000,2,0),"")</f>
        <v>41105.441264120367</v>
      </c>
      <c r="K52" s="23">
        <f t="shared" si="24"/>
        <v>4.1019675918505527E-3</v>
      </c>
      <c r="L52" s="22">
        <f>IFERROR(VLOOKUP($A52,'Finish Times'!$C$13:$D$1000,2,0),"")</f>
        <v>41105.445505555559</v>
      </c>
      <c r="M52" s="23">
        <f t="shared" si="25"/>
        <v>4.2414351919433102E-3</v>
      </c>
      <c r="N52" s="24">
        <f t="shared" si="26"/>
        <v>41105.011940740747</v>
      </c>
      <c r="O52" s="2">
        <f t="shared" si="27"/>
        <v>6</v>
      </c>
    </row>
    <row r="53" spans="1:15" ht="14.25" customHeight="1" x14ac:dyDescent="0.25">
      <c r="A53" s="21">
        <v>22</v>
      </c>
      <c r="B53" s="34" t="s">
        <v>48</v>
      </c>
      <c r="C53" s="34" t="s">
        <v>85</v>
      </c>
      <c r="D53" s="36" t="s">
        <v>8</v>
      </c>
      <c r="E53" s="34" t="s">
        <v>104</v>
      </c>
      <c r="F53" s="34" t="s">
        <v>150</v>
      </c>
      <c r="G53" s="33">
        <v>0.43356481481481479</v>
      </c>
      <c r="H53" s="22">
        <f>IFERROR(VLOOKUP($A53,'Swim Time'!$C$13:$D$1000,2,0),"")</f>
        <v>41105.437510648146</v>
      </c>
      <c r="I53" s="23">
        <f t="shared" si="23"/>
        <v>41105.003945833334</v>
      </c>
      <c r="J53" s="22">
        <f>IFERROR(VLOOKUP($A53,'Bike Times'!$C$13:$D$1000,2,0),"")</f>
        <v>41105.442633449071</v>
      </c>
      <c r="K53" s="23">
        <f t="shared" si="24"/>
        <v>5.1228009251644835E-3</v>
      </c>
      <c r="L53" s="22">
        <f>IFERROR(VLOOKUP($A53,'Finish Times'!$C$13:$D$1000,2,0),"")</f>
        <v>41105.447082060185</v>
      </c>
      <c r="M53" s="23">
        <f t="shared" si="25"/>
        <v>4.4486111146397889E-3</v>
      </c>
      <c r="N53" s="24">
        <f t="shared" si="26"/>
        <v>41105.013517245374</v>
      </c>
      <c r="O53" s="2">
        <f t="shared" si="27"/>
        <v>7</v>
      </c>
    </row>
    <row r="54" spans="1:15" ht="14.25" customHeight="1" x14ac:dyDescent="0.25">
      <c r="A54" s="21">
        <v>19</v>
      </c>
      <c r="B54" s="34" t="s">
        <v>33</v>
      </c>
      <c r="C54" s="34" t="s">
        <v>147</v>
      </c>
      <c r="D54" s="36" t="s">
        <v>8</v>
      </c>
      <c r="E54" s="34" t="s">
        <v>104</v>
      </c>
      <c r="F54" s="34" t="s">
        <v>148</v>
      </c>
      <c r="G54" s="33" t="s">
        <v>215</v>
      </c>
      <c r="H54" s="22" t="str">
        <f>IFERROR(VLOOKUP($A54,'Swim Time'!$C$13:$D$1000,2,0),"")</f>
        <v/>
      </c>
      <c r="I54" s="23" t="str">
        <f t="shared" si="23"/>
        <v/>
      </c>
      <c r="J54" s="22" t="str">
        <f>IFERROR(VLOOKUP($A54,'Bike Times'!$C$13:$D$1000,2,0),"")</f>
        <v/>
      </c>
      <c r="K54" s="23" t="str">
        <f t="shared" si="24"/>
        <v/>
      </c>
      <c r="L54" s="22" t="str">
        <f>IFERROR(VLOOKUP($A54,'Finish Times'!$C$13:$D$1000,2,0),"")</f>
        <v/>
      </c>
      <c r="M54" s="23" t="str">
        <f t="shared" si="25"/>
        <v/>
      </c>
      <c r="N54" s="24" t="str">
        <f t="shared" si="26"/>
        <v/>
      </c>
      <c r="O54" s="2" t="str">
        <f t="shared" si="27"/>
        <v/>
      </c>
    </row>
    <row r="55" spans="1:15" ht="14.25" customHeight="1" x14ac:dyDescent="0.25">
      <c r="A55" s="21">
        <v>25</v>
      </c>
      <c r="B55" s="34" t="s">
        <v>6</v>
      </c>
      <c r="C55" s="34" t="s">
        <v>7</v>
      </c>
      <c r="D55" s="36" t="s">
        <v>8</v>
      </c>
      <c r="E55" s="34" t="s">
        <v>104</v>
      </c>
      <c r="F55" s="34" t="s">
        <v>140</v>
      </c>
      <c r="G55" s="33" t="s">
        <v>215</v>
      </c>
      <c r="H55" s="22" t="str">
        <f>IFERROR(VLOOKUP($A55,'Swim Time'!$C$13:$D$1000,2,0),"")</f>
        <v/>
      </c>
      <c r="I55" s="23" t="str">
        <f t="shared" si="23"/>
        <v/>
      </c>
      <c r="J55" s="22" t="str">
        <f>IFERROR(VLOOKUP($A55,'Bike Times'!$C$13:$D$1000,2,0),"")</f>
        <v/>
      </c>
      <c r="K55" s="23" t="str">
        <f t="shared" si="24"/>
        <v/>
      </c>
      <c r="L55" s="22" t="str">
        <f>IFERROR(VLOOKUP($A55,'Finish Times'!$C$13:$D$1000,2,0),"")</f>
        <v/>
      </c>
      <c r="M55" s="23" t="str">
        <f t="shared" si="25"/>
        <v/>
      </c>
      <c r="N55" s="24" t="str">
        <f t="shared" si="26"/>
        <v/>
      </c>
      <c r="O55" s="2" t="str">
        <f t="shared" si="27"/>
        <v/>
      </c>
    </row>
    <row r="56" spans="1:15" ht="14.25" customHeight="1" x14ac:dyDescent="0.25">
      <c r="A56" s="21"/>
      <c r="B56" s="34"/>
      <c r="C56" s="34"/>
      <c r="D56" s="36"/>
      <c r="E56" s="34"/>
      <c r="F56" s="34"/>
      <c r="G56" s="33"/>
      <c r="H56" s="22"/>
      <c r="I56" s="23"/>
      <c r="J56" s="22"/>
      <c r="K56" s="23"/>
      <c r="L56" s="22"/>
      <c r="M56" s="23"/>
      <c r="N56" s="24"/>
      <c r="O56" s="2" t="str">
        <f t="shared" ref="O56" si="28">IFERROR(RANK($N56,tristar1_m,1),"")</f>
        <v/>
      </c>
    </row>
    <row r="57" spans="1:15" x14ac:dyDescent="0.2">
      <c r="A57" s="56" t="s">
        <v>208</v>
      </c>
      <c r="B57" s="56"/>
      <c r="C57" s="56"/>
      <c r="D57" s="56"/>
      <c r="E57" s="56"/>
      <c r="F57" s="56"/>
      <c r="G57" s="56"/>
      <c r="H57" s="56"/>
      <c r="I57" s="56"/>
      <c r="J57" s="56"/>
      <c r="K57" s="56"/>
      <c r="L57" s="56"/>
      <c r="M57" s="56"/>
      <c r="N57" s="56"/>
      <c r="O57" s="56"/>
    </row>
    <row r="58" spans="1:15" x14ac:dyDescent="0.2">
      <c r="A58" s="57"/>
      <c r="B58" s="57"/>
      <c r="C58" s="57"/>
      <c r="D58" s="57"/>
      <c r="E58" s="57"/>
      <c r="F58" s="57"/>
      <c r="G58" s="57"/>
      <c r="H58" s="57"/>
      <c r="I58" s="57"/>
      <c r="J58" s="57"/>
      <c r="K58" s="57"/>
      <c r="L58" s="57"/>
      <c r="M58" s="57"/>
      <c r="N58" s="57"/>
      <c r="O58" s="57"/>
    </row>
    <row r="59" spans="1:15" ht="30" x14ac:dyDescent="0.2">
      <c r="A59" s="19" t="s">
        <v>97</v>
      </c>
      <c r="B59" s="19" t="s">
        <v>0</v>
      </c>
      <c r="C59" s="20" t="s">
        <v>16</v>
      </c>
      <c r="D59" s="20" t="s">
        <v>17</v>
      </c>
      <c r="E59" s="20" t="s">
        <v>102</v>
      </c>
      <c r="F59" s="20" t="s">
        <v>138</v>
      </c>
      <c r="G59" s="20" t="s">
        <v>83</v>
      </c>
      <c r="H59" s="20" t="s">
        <v>1</v>
      </c>
      <c r="I59" s="20" t="s">
        <v>115</v>
      </c>
      <c r="J59" s="20" t="s">
        <v>2</v>
      </c>
      <c r="K59" s="20" t="s">
        <v>3</v>
      </c>
      <c r="L59" s="20" t="s">
        <v>4</v>
      </c>
      <c r="M59" s="20" t="s">
        <v>116</v>
      </c>
      <c r="N59" s="20" t="s">
        <v>5</v>
      </c>
      <c r="O59" s="20" t="s">
        <v>117</v>
      </c>
    </row>
    <row r="60" spans="1:15" ht="15" x14ac:dyDescent="0.25">
      <c r="A60" s="21">
        <v>33</v>
      </c>
      <c r="B60" s="34" t="s">
        <v>50</v>
      </c>
      <c r="C60" s="34" t="s">
        <v>51</v>
      </c>
      <c r="D60" s="36" t="s">
        <v>10</v>
      </c>
      <c r="E60" s="34" t="s">
        <v>105</v>
      </c>
      <c r="F60" s="34" t="s">
        <v>149</v>
      </c>
      <c r="G60" s="33">
        <v>0.45369212962962963</v>
      </c>
      <c r="H60" s="22">
        <f>IFERROR(VLOOKUP($A60,'Swim Time'!$C$13:$D$1000,2,0),"")</f>
        <v>41105.45581550926</v>
      </c>
      <c r="I60" s="23">
        <f t="shared" ref="I60:I72" si="29">IF(OR(G60="DNS",H60=""),"",(SUM(H60-G60)))</f>
        <v>41105.002123379629</v>
      </c>
      <c r="J60" s="22">
        <f>IFERROR(VLOOKUP($A60,'Bike Times'!$C$13:$D$1000,2,0),"")</f>
        <v>41105.462702662036</v>
      </c>
      <c r="K60" s="23">
        <f t="shared" ref="K60:K72" si="30">IF(OR(H60="",J60=""),"",(SUM(J60-H60)))</f>
        <v>6.8871527764713392E-3</v>
      </c>
      <c r="L60" s="22">
        <f>IFERROR(VLOOKUP($A60,'Finish Times'!$C$13:$D$1000,2,0),"")</f>
        <v>41105.468260069443</v>
      </c>
      <c r="M60" s="23">
        <f t="shared" ref="M60:M72" si="31">IF(OR(L60="",J60=""),"",(SUM(L60-J60)))</f>
        <v>5.5574074067408219E-3</v>
      </c>
      <c r="N60" s="28">
        <f t="shared" ref="N60:N72" si="32">IF(L60="","",SUM(L60-G60))</f>
        <v>41105.014567939812</v>
      </c>
      <c r="O60" s="2">
        <f t="shared" ref="O60:O72" si="33">IFERROR(RANK($N60,tristar2_f,1),"")</f>
        <v>1</v>
      </c>
    </row>
    <row r="61" spans="1:15" ht="15" x14ac:dyDescent="0.25">
      <c r="A61" s="21">
        <v>51</v>
      </c>
      <c r="B61" s="34" t="s">
        <v>61</v>
      </c>
      <c r="C61" s="34" t="s">
        <v>62</v>
      </c>
      <c r="D61" s="36" t="s">
        <v>10</v>
      </c>
      <c r="E61" s="34" t="s">
        <v>105</v>
      </c>
      <c r="F61" s="34" t="s">
        <v>140</v>
      </c>
      <c r="G61" s="33">
        <v>0.45369212962962963</v>
      </c>
      <c r="H61" s="22">
        <f>IFERROR(VLOOKUP($A61,'Swim Time'!$C$13:$D$1000,2,0),"")</f>
        <v>41105.456048611108</v>
      </c>
      <c r="I61" s="23">
        <f t="shared" si="29"/>
        <v>41105.002356481476</v>
      </c>
      <c r="J61" s="22">
        <f>IFERROR(VLOOKUP($A61,'Bike Times'!$C$13:$D$1000,2,0),"")</f>
        <v>41105.462942824073</v>
      </c>
      <c r="K61" s="23">
        <f t="shared" si="30"/>
        <v>6.894212965562474E-3</v>
      </c>
      <c r="L61" s="22">
        <f>IFERROR(VLOOKUP($A61,'Finish Times'!$C$13:$D$1000,2,0),"")</f>
        <v>41105.468767824073</v>
      </c>
      <c r="M61" s="23">
        <f t="shared" si="31"/>
        <v>5.8250000001862645E-3</v>
      </c>
      <c r="N61" s="28">
        <f t="shared" si="32"/>
        <v>41105.015075694442</v>
      </c>
      <c r="O61" s="2">
        <f t="shared" si="33"/>
        <v>2</v>
      </c>
    </row>
    <row r="62" spans="1:15" ht="15" x14ac:dyDescent="0.25">
      <c r="A62" s="21">
        <v>28</v>
      </c>
      <c r="B62" s="34" t="s">
        <v>24</v>
      </c>
      <c r="C62" s="34" t="s">
        <v>12</v>
      </c>
      <c r="D62" s="36" t="s">
        <v>10</v>
      </c>
      <c r="E62" s="34" t="s">
        <v>105</v>
      </c>
      <c r="F62" s="34" t="s">
        <v>140</v>
      </c>
      <c r="G62" s="33">
        <v>0.45369212962962963</v>
      </c>
      <c r="H62" s="22">
        <f>IFERROR(VLOOKUP($A62,'Swim Time'!$C$13:$D$1000,2,0),"")</f>
        <v>41105.456834259261</v>
      </c>
      <c r="I62" s="23">
        <f t="shared" si="29"/>
        <v>41105.00314212963</v>
      </c>
      <c r="J62" s="22">
        <f>IFERROR(VLOOKUP($A62,'Bike Times'!$C$13:$D$1000,2,0),"")</f>
        <v>41105.463974537037</v>
      </c>
      <c r="K62" s="23">
        <f t="shared" si="30"/>
        <v>7.1402777757612057E-3</v>
      </c>
      <c r="L62" s="22">
        <f>IFERROR(VLOOKUP($A62,'Finish Times'!$C$13:$D$1000,2,0),"")</f>
        <v>41105.469784374996</v>
      </c>
      <c r="M62" s="23">
        <f t="shared" si="31"/>
        <v>5.8098379595321603E-3</v>
      </c>
      <c r="N62" s="28">
        <f t="shared" si="32"/>
        <v>41105.016092245365</v>
      </c>
      <c r="O62" s="2">
        <f t="shared" si="33"/>
        <v>3</v>
      </c>
    </row>
    <row r="63" spans="1:15" ht="15" x14ac:dyDescent="0.25">
      <c r="A63" s="21">
        <v>39</v>
      </c>
      <c r="B63" s="34" t="s">
        <v>26</v>
      </c>
      <c r="C63" s="34" t="s">
        <v>27</v>
      </c>
      <c r="D63" s="36" t="s">
        <v>10</v>
      </c>
      <c r="E63" s="34" t="s">
        <v>105</v>
      </c>
      <c r="F63" s="34" t="s">
        <v>141</v>
      </c>
      <c r="G63" s="33">
        <v>0.45369212962962963</v>
      </c>
      <c r="H63" s="22">
        <f>IFERROR(VLOOKUP($A63,'Swim Time'!$C$13:$D$1000,2,0),"")</f>
        <v>41105.456255902776</v>
      </c>
      <c r="I63" s="23">
        <f t="shared" si="29"/>
        <v>41105.002563773145</v>
      </c>
      <c r="J63" s="22">
        <f>IFERROR(VLOOKUP($A63,'Bike Times'!$C$13:$D$1000,2,0),"")</f>
        <v>41105.463643402778</v>
      </c>
      <c r="K63" s="23">
        <f t="shared" si="30"/>
        <v>7.387500001641456E-3</v>
      </c>
      <c r="L63" s="22">
        <f>IFERROR(VLOOKUP($A63,'Finish Times'!$C$13:$D$1000,2,0),"")</f>
        <v>41105.470064699075</v>
      </c>
      <c r="M63" s="23">
        <f t="shared" si="31"/>
        <v>6.4212962970486842E-3</v>
      </c>
      <c r="N63" s="28">
        <f t="shared" si="32"/>
        <v>41105.016372569444</v>
      </c>
      <c r="O63" s="2">
        <f t="shared" si="33"/>
        <v>4</v>
      </c>
    </row>
    <row r="64" spans="1:15" ht="15" x14ac:dyDescent="0.25">
      <c r="A64" s="21">
        <v>41</v>
      </c>
      <c r="B64" s="34" t="s">
        <v>152</v>
      </c>
      <c r="C64" s="34" t="s">
        <v>29</v>
      </c>
      <c r="D64" s="36" t="s">
        <v>10</v>
      </c>
      <c r="E64" s="34" t="s">
        <v>105</v>
      </c>
      <c r="F64" s="34"/>
      <c r="G64" s="33">
        <v>0.45369212962962963</v>
      </c>
      <c r="H64" s="22">
        <f>IFERROR(VLOOKUP($A64,'Swim Time'!$C$13:$D$1000,2,0),"")</f>
        <v>41105.456879513891</v>
      </c>
      <c r="I64" s="23">
        <f t="shared" si="29"/>
        <v>41105.00318738426</v>
      </c>
      <c r="J64" s="22">
        <f>IFERROR(VLOOKUP($A64,'Bike Times'!$C$13:$D$1000,2,0),"")</f>
        <v>41105.465015740738</v>
      </c>
      <c r="K64" s="23">
        <f t="shared" si="30"/>
        <v>8.136226846545469E-3</v>
      </c>
      <c r="L64" s="22">
        <f>IFERROR(VLOOKUP($A64,'Finish Times'!$C$13:$D$1000,2,0),"")</f>
        <v>41105.470659722225</v>
      </c>
      <c r="M64" s="23">
        <f t="shared" si="31"/>
        <v>5.6439814870827831E-3</v>
      </c>
      <c r="N64" s="28">
        <f t="shared" si="32"/>
        <v>41105.016967592594</v>
      </c>
      <c r="O64" s="2">
        <f t="shared" si="33"/>
        <v>5</v>
      </c>
    </row>
    <row r="65" spans="1:15" ht="15" x14ac:dyDescent="0.25">
      <c r="A65" s="21">
        <v>56</v>
      </c>
      <c r="B65" s="34" t="s">
        <v>25</v>
      </c>
      <c r="C65" s="34" t="s">
        <v>39</v>
      </c>
      <c r="D65" s="36" t="s">
        <v>10</v>
      </c>
      <c r="E65" s="34" t="s">
        <v>105</v>
      </c>
      <c r="F65" s="34" t="s">
        <v>149</v>
      </c>
      <c r="G65" s="33">
        <v>0.45369212962962963</v>
      </c>
      <c r="H65" s="22">
        <f>IFERROR(VLOOKUP($A65,'Swim Time'!$C$13:$D$1000,2,0),"")</f>
        <v>41105.456784722221</v>
      </c>
      <c r="I65" s="23">
        <f t="shared" si="29"/>
        <v>41105.003092592589</v>
      </c>
      <c r="J65" s="22">
        <f>IFERROR(VLOOKUP($A65,'Bike Times'!$C$13:$D$1000,2,0),"")</f>
        <v>41105.464866087961</v>
      </c>
      <c r="K65" s="23">
        <f t="shared" si="30"/>
        <v>8.0813657405087724E-3</v>
      </c>
      <c r="L65" s="22">
        <f>IFERROR(VLOOKUP($A65,'Finish Times'!$C$13:$D$1000,2,0),"")</f>
        <v>41105.471573495372</v>
      </c>
      <c r="M65" s="23">
        <f t="shared" si="31"/>
        <v>6.7074074104311876E-3</v>
      </c>
      <c r="N65" s="28">
        <f t="shared" si="32"/>
        <v>41105.01788136574</v>
      </c>
      <c r="O65" s="2">
        <f t="shared" si="33"/>
        <v>6</v>
      </c>
    </row>
    <row r="66" spans="1:15" ht="15" x14ac:dyDescent="0.25">
      <c r="A66" s="21">
        <v>27</v>
      </c>
      <c r="B66" s="34" t="s">
        <v>86</v>
      </c>
      <c r="C66" s="34" t="s">
        <v>87</v>
      </c>
      <c r="D66" s="36" t="s">
        <v>10</v>
      </c>
      <c r="E66" s="34" t="s">
        <v>105</v>
      </c>
      <c r="F66" s="34" t="s">
        <v>100</v>
      </c>
      <c r="G66" s="33">
        <v>0.45369212962962963</v>
      </c>
      <c r="H66" s="22">
        <f>IFERROR(VLOOKUP($A66,'Swim Time'!$C$13:$D$1000,2,0),"")</f>
        <v>41105.457223263889</v>
      </c>
      <c r="I66" s="23">
        <f t="shared" si="29"/>
        <v>41105.003531134258</v>
      </c>
      <c r="J66" s="22">
        <f>IFERROR(VLOOKUP($A66,'Bike Times'!$C$13:$D$1000,2,0),"")</f>
        <v>41105.465809143519</v>
      </c>
      <c r="K66" s="23">
        <f t="shared" si="30"/>
        <v>8.5858796301181428E-3</v>
      </c>
      <c r="L66" s="22">
        <f>IFERROR(VLOOKUP($A66,'Finish Times'!$C$13:$D$1000,2,0),"")</f>
        <v>41105.473079398151</v>
      </c>
      <c r="M66" s="23">
        <f t="shared" si="31"/>
        <v>7.2702546312939376E-3</v>
      </c>
      <c r="N66" s="28">
        <f t="shared" si="32"/>
        <v>41105.019387268519</v>
      </c>
      <c r="O66" s="2">
        <f t="shared" si="33"/>
        <v>7</v>
      </c>
    </row>
    <row r="67" spans="1:15" ht="15" x14ac:dyDescent="0.25">
      <c r="A67" s="21">
        <v>59</v>
      </c>
      <c r="B67" s="34" t="s">
        <v>61</v>
      </c>
      <c r="C67" s="34" t="s">
        <v>156</v>
      </c>
      <c r="D67" s="36" t="s">
        <v>10</v>
      </c>
      <c r="E67" s="34" t="s">
        <v>105</v>
      </c>
      <c r="F67" s="34" t="s">
        <v>100</v>
      </c>
      <c r="G67" s="33">
        <v>0.45369212962962963</v>
      </c>
      <c r="H67" s="22">
        <f>IFERROR(VLOOKUP($A67,'Swim Time'!$C$13:$D$1000,2,0),"")</f>
        <v>41105.457637268519</v>
      </c>
      <c r="I67" s="23">
        <f t="shared" si="29"/>
        <v>41105.003945138888</v>
      </c>
      <c r="J67" s="22">
        <f>IFERROR(VLOOKUP($A67,'Bike Times'!$C$13:$D$1000,2,0),"")</f>
        <v>41105.465822800928</v>
      </c>
      <c r="K67" s="23">
        <f t="shared" si="30"/>
        <v>8.1855324096977711E-3</v>
      </c>
      <c r="L67" s="22">
        <f>IFERROR(VLOOKUP($A67,'Finish Times'!$C$13:$D$1000,2,0),"")</f>
        <v>41105.473878356483</v>
      </c>
      <c r="M67" s="23">
        <f t="shared" si="31"/>
        <v>8.0555555541650392E-3</v>
      </c>
      <c r="N67" s="28">
        <f t="shared" si="32"/>
        <v>41105.020186226851</v>
      </c>
      <c r="O67" s="2">
        <f t="shared" si="33"/>
        <v>8</v>
      </c>
    </row>
    <row r="68" spans="1:15" ht="15" x14ac:dyDescent="0.25">
      <c r="A68" s="21">
        <v>52</v>
      </c>
      <c r="B68" s="34" t="s">
        <v>43</v>
      </c>
      <c r="C68" s="34" t="s">
        <v>153</v>
      </c>
      <c r="D68" s="36" t="s">
        <v>10</v>
      </c>
      <c r="E68" s="34" t="s">
        <v>105</v>
      </c>
      <c r="F68" s="34" t="s">
        <v>157</v>
      </c>
      <c r="G68" s="33">
        <v>0.45369212962962963</v>
      </c>
      <c r="H68" s="22" t="str">
        <f>IFERROR(VLOOKUP($A68,'Swim Time'!$C$13:$D$1000,2,0),"")</f>
        <v/>
      </c>
      <c r="I68" s="23" t="str">
        <f t="shared" si="29"/>
        <v/>
      </c>
      <c r="J68" s="22">
        <f>IFERROR(VLOOKUP($A68,'Bike Times'!$C$13:$D$1000,2,0),"")</f>
        <v>41105.466927893518</v>
      </c>
      <c r="K68" s="23" t="str">
        <f t="shared" si="30"/>
        <v/>
      </c>
      <c r="L68" s="22">
        <f>IFERROR(VLOOKUP($A68,'Finish Times'!$C$13:$D$1000,2,0),"")</f>
        <v>41105.474598148146</v>
      </c>
      <c r="M68" s="23">
        <f t="shared" si="31"/>
        <v>7.6702546284650452E-3</v>
      </c>
      <c r="N68" s="28">
        <f t="shared" si="32"/>
        <v>41105.020906018515</v>
      </c>
      <c r="O68" s="2">
        <f t="shared" si="33"/>
        <v>9</v>
      </c>
    </row>
    <row r="69" spans="1:15" ht="15" x14ac:dyDescent="0.25">
      <c r="A69" s="21">
        <v>36</v>
      </c>
      <c r="B69" s="34" t="s">
        <v>151</v>
      </c>
      <c r="C69" s="34" t="s">
        <v>128</v>
      </c>
      <c r="D69" s="36" t="s">
        <v>10</v>
      </c>
      <c r="E69" s="34" t="s">
        <v>105</v>
      </c>
      <c r="F69" s="34" t="s">
        <v>100</v>
      </c>
      <c r="G69" s="33">
        <v>0.45369212962962963</v>
      </c>
      <c r="H69" s="22">
        <f>IFERROR(VLOOKUP($A69,'Swim Time'!$C$13:$D$1000,2,0),"")</f>
        <v>41105.457015277774</v>
      </c>
      <c r="I69" s="23">
        <f t="shared" si="29"/>
        <v>41105.003323148143</v>
      </c>
      <c r="J69" s="22">
        <f>IFERROR(VLOOKUP($A69,'Bike Times'!$C$13:$D$1000,2,0),"")</f>
        <v>41105.465735069447</v>
      </c>
      <c r="K69" s="23">
        <f t="shared" si="30"/>
        <v>8.7197916727745906E-3</v>
      </c>
      <c r="L69" s="22">
        <f>IFERROR(VLOOKUP($A69,'Finish Times'!$C$13:$D$1000,2,0),"")</f>
        <v>41105.475705787037</v>
      </c>
      <c r="M69" s="23">
        <f t="shared" si="31"/>
        <v>9.9707175904768519E-3</v>
      </c>
      <c r="N69" s="28">
        <f t="shared" si="32"/>
        <v>41105.022013657406</v>
      </c>
      <c r="O69" s="2">
        <f t="shared" si="33"/>
        <v>10</v>
      </c>
    </row>
    <row r="70" spans="1:15" ht="15" x14ac:dyDescent="0.25">
      <c r="A70" s="21">
        <v>37</v>
      </c>
      <c r="B70" s="34" t="s">
        <v>152</v>
      </c>
      <c r="C70" s="34" t="s">
        <v>7</v>
      </c>
      <c r="D70" s="36" t="s">
        <v>10</v>
      </c>
      <c r="E70" s="34" t="s">
        <v>105</v>
      </c>
      <c r="F70" s="34"/>
      <c r="G70" s="33" t="s">
        <v>215</v>
      </c>
      <c r="H70" s="22" t="str">
        <f>IFERROR(VLOOKUP($A70,'Swim Time'!$C$13:$D$1000,2,0),"")</f>
        <v/>
      </c>
      <c r="I70" s="23" t="str">
        <f t="shared" si="29"/>
        <v/>
      </c>
      <c r="J70" s="22" t="str">
        <f>IFERROR(VLOOKUP($A70,'Bike Times'!$C$13:$D$1000,2,0),"")</f>
        <v/>
      </c>
      <c r="K70" s="23" t="str">
        <f t="shared" si="30"/>
        <v/>
      </c>
      <c r="L70" s="22" t="str">
        <f>IFERROR(VLOOKUP($A70,'Finish Times'!$C$13:$D$1000,2,0),"")</f>
        <v/>
      </c>
      <c r="M70" s="23" t="str">
        <f t="shared" si="31"/>
        <v/>
      </c>
      <c r="N70" s="28" t="str">
        <f t="shared" si="32"/>
        <v/>
      </c>
      <c r="O70" s="2" t="str">
        <f t="shared" si="33"/>
        <v/>
      </c>
    </row>
    <row r="71" spans="1:15" ht="15" x14ac:dyDescent="0.25">
      <c r="A71" s="21">
        <v>54</v>
      </c>
      <c r="B71" s="34" t="s">
        <v>28</v>
      </c>
      <c r="C71" s="34" t="s">
        <v>21</v>
      </c>
      <c r="D71" s="36" t="s">
        <v>10</v>
      </c>
      <c r="E71" s="34" t="s">
        <v>105</v>
      </c>
      <c r="F71" s="34" t="s">
        <v>100</v>
      </c>
      <c r="G71" s="33" t="s">
        <v>215</v>
      </c>
      <c r="H71" s="22" t="str">
        <f>IFERROR(VLOOKUP($A71,'Swim Time'!$C$13:$D$1000,2,0),"")</f>
        <v/>
      </c>
      <c r="I71" s="23" t="str">
        <f t="shared" si="29"/>
        <v/>
      </c>
      <c r="J71" s="22" t="str">
        <f>IFERROR(VLOOKUP($A71,'Bike Times'!$C$13:$D$1000,2,0),"")</f>
        <v/>
      </c>
      <c r="K71" s="23" t="str">
        <f t="shared" si="30"/>
        <v/>
      </c>
      <c r="L71" s="22" t="str">
        <f>IFERROR(VLOOKUP($A71,'Finish Times'!$C$13:$D$1000,2,0),"")</f>
        <v/>
      </c>
      <c r="M71" s="23" t="str">
        <f t="shared" si="31"/>
        <v/>
      </c>
      <c r="N71" s="28" t="str">
        <f t="shared" si="32"/>
        <v/>
      </c>
      <c r="O71" s="2" t="str">
        <f t="shared" si="33"/>
        <v/>
      </c>
    </row>
    <row r="72" spans="1:15" ht="15" x14ac:dyDescent="0.25">
      <c r="A72" s="21">
        <v>57</v>
      </c>
      <c r="B72" s="34" t="s">
        <v>154</v>
      </c>
      <c r="C72" s="34" t="s">
        <v>155</v>
      </c>
      <c r="D72" s="36" t="s">
        <v>10</v>
      </c>
      <c r="E72" s="34" t="s">
        <v>105</v>
      </c>
      <c r="F72" s="34"/>
      <c r="G72" s="33">
        <v>0.45369212962962963</v>
      </c>
      <c r="H72" s="22">
        <f>IFERROR(VLOOKUP($A72,'Swim Time'!$C$13:$D$1000,2,0),"")</f>
        <v>41105.45672800926</v>
      </c>
      <c r="I72" s="23">
        <f t="shared" si="29"/>
        <v>41105.003035879628</v>
      </c>
      <c r="J72" s="22" t="str">
        <f>IFERROR(VLOOKUP($A72,'Bike Times'!$C$13:$D$1000,2,0),"")</f>
        <v/>
      </c>
      <c r="K72" s="23" t="str">
        <f t="shared" si="30"/>
        <v/>
      </c>
      <c r="L72" s="22" t="str">
        <f>IFERROR(VLOOKUP($A72,'Finish Times'!$C$13:$D$1000,2,0),"")</f>
        <v/>
      </c>
      <c r="M72" s="23" t="str">
        <f t="shared" si="31"/>
        <v/>
      </c>
      <c r="N72" s="28" t="str">
        <f t="shared" si="32"/>
        <v/>
      </c>
      <c r="O72" s="2" t="str">
        <f t="shared" si="33"/>
        <v/>
      </c>
    </row>
    <row r="73" spans="1:15" ht="15" x14ac:dyDescent="0.25">
      <c r="A73" s="21"/>
      <c r="B73" s="34"/>
      <c r="C73" s="34"/>
      <c r="D73" s="36"/>
      <c r="E73" s="34"/>
      <c r="F73" s="34"/>
      <c r="G73" s="33"/>
      <c r="H73" s="22"/>
      <c r="I73" s="23"/>
      <c r="J73" s="22"/>
      <c r="K73" s="23"/>
      <c r="L73" s="22"/>
      <c r="M73" s="23"/>
      <c r="N73" s="28"/>
      <c r="O73" s="2" t="str">
        <f t="shared" ref="O73" si="34">IFERROR(RANK($N73,tristar2_f,1),"")</f>
        <v/>
      </c>
    </row>
    <row r="74" spans="1:15" x14ac:dyDescent="0.2">
      <c r="A74" s="56" t="s">
        <v>209</v>
      </c>
      <c r="B74" s="56"/>
      <c r="C74" s="56"/>
      <c r="D74" s="56"/>
      <c r="E74" s="56"/>
      <c r="F74" s="56"/>
      <c r="G74" s="56"/>
      <c r="H74" s="56"/>
      <c r="I74" s="56"/>
      <c r="J74" s="56"/>
      <c r="K74" s="56"/>
      <c r="L74" s="56"/>
      <c r="M74" s="56"/>
      <c r="N74" s="56"/>
      <c r="O74" s="56"/>
    </row>
    <row r="75" spans="1:15" x14ac:dyDescent="0.2">
      <c r="A75" s="57"/>
      <c r="B75" s="57"/>
      <c r="C75" s="57"/>
      <c r="D75" s="57"/>
      <c r="E75" s="57"/>
      <c r="F75" s="57"/>
      <c r="G75" s="57"/>
      <c r="H75" s="57"/>
      <c r="I75" s="57"/>
      <c r="J75" s="57"/>
      <c r="K75" s="57"/>
      <c r="L75" s="57"/>
      <c r="M75" s="57"/>
      <c r="N75" s="57"/>
      <c r="O75" s="57"/>
    </row>
    <row r="76" spans="1:15" ht="30" x14ac:dyDescent="0.2">
      <c r="A76" s="19" t="s">
        <v>97</v>
      </c>
      <c r="B76" s="19" t="s">
        <v>0</v>
      </c>
      <c r="C76" s="20" t="s">
        <v>16</v>
      </c>
      <c r="D76" s="20" t="s">
        <v>17</v>
      </c>
      <c r="E76" s="20" t="s">
        <v>102</v>
      </c>
      <c r="F76" s="20" t="s">
        <v>138</v>
      </c>
      <c r="G76" s="20" t="s">
        <v>83</v>
      </c>
      <c r="H76" s="20" t="s">
        <v>1</v>
      </c>
      <c r="I76" s="20" t="s">
        <v>115</v>
      </c>
      <c r="J76" s="20" t="s">
        <v>2</v>
      </c>
      <c r="K76" s="20" t="s">
        <v>3</v>
      </c>
      <c r="L76" s="20" t="s">
        <v>4</v>
      </c>
      <c r="M76" s="20" t="s">
        <v>116</v>
      </c>
      <c r="N76" s="20" t="s">
        <v>5</v>
      </c>
      <c r="O76" s="20" t="s">
        <v>117</v>
      </c>
    </row>
    <row r="77" spans="1:15" ht="15" x14ac:dyDescent="0.25">
      <c r="A77" s="21">
        <v>38</v>
      </c>
      <c r="B77" s="34" t="s">
        <v>69</v>
      </c>
      <c r="C77" s="34" t="s">
        <v>27</v>
      </c>
      <c r="D77" s="36" t="s">
        <v>8</v>
      </c>
      <c r="E77" s="34" t="s">
        <v>106</v>
      </c>
      <c r="F77" s="34" t="s">
        <v>141</v>
      </c>
      <c r="G77" s="33">
        <v>0.45369212962962963</v>
      </c>
      <c r="H77" s="22">
        <f>IFERROR(VLOOKUP($A77,'Swim Time'!$C$13:$D$1000,2,0),"")</f>
        <v>41105.455682754633</v>
      </c>
      <c r="I77" s="23">
        <f t="shared" ref="I77:I98" si="35">IF(OR(G77="DNS",H77=""),"",(SUM(H77-G77)))</f>
        <v>41105.001990625002</v>
      </c>
      <c r="J77" s="22">
        <f>IFERROR(VLOOKUP($A77,'Bike Times'!$C$13:$D$1000,2,0),"")</f>
        <v>41105.462097222226</v>
      </c>
      <c r="K77" s="23">
        <f t="shared" ref="K77:K98" si="36">IF(OR(H77="",J77=""),"",(SUM(J77-H77)))</f>
        <v>6.4144675925490446E-3</v>
      </c>
      <c r="L77" s="22">
        <f>IFERROR(VLOOKUP($A77,'Finish Times'!$C$13:$D$1000,2,0),"")</f>
        <v>41105.467013888891</v>
      </c>
      <c r="M77" s="23">
        <f t="shared" ref="M77:M98" si="37">IF(OR(L77="",J77=""),"",(SUM(L77-J77)))</f>
        <v>4.9166666649398394E-3</v>
      </c>
      <c r="N77" s="29">
        <f t="shared" ref="N77:N98" si="38">IF(L77="","",SUM(L77-G77))</f>
        <v>41105.013321759259</v>
      </c>
      <c r="O77" s="2">
        <f t="shared" ref="O77:O98" si="39">IFERROR(RANK($N77,tristar2_m,1),"")</f>
        <v>1</v>
      </c>
    </row>
    <row r="78" spans="1:15" ht="15" x14ac:dyDescent="0.25">
      <c r="A78" s="21">
        <v>26</v>
      </c>
      <c r="B78" s="34" t="s">
        <v>22</v>
      </c>
      <c r="C78" s="34" t="s">
        <v>31</v>
      </c>
      <c r="D78" s="36" t="s">
        <v>8</v>
      </c>
      <c r="E78" s="34" t="s">
        <v>106</v>
      </c>
      <c r="F78" s="34" t="s">
        <v>139</v>
      </c>
      <c r="G78" s="33">
        <v>0.45369212962962963</v>
      </c>
      <c r="H78" s="22">
        <f>IFERROR(VLOOKUP($A78,'Swim Time'!$C$13:$D$1000,2,0),"")</f>
        <v>41105.45623703704</v>
      </c>
      <c r="I78" s="23">
        <f t="shared" si="35"/>
        <v>41105.002544907409</v>
      </c>
      <c r="J78" s="22">
        <f>IFERROR(VLOOKUP($A78,'Bike Times'!$C$13:$D$1000,2,0),"")</f>
        <v>41105.462544444446</v>
      </c>
      <c r="K78" s="23">
        <f t="shared" si="36"/>
        <v>6.3074074059841223E-3</v>
      </c>
      <c r="L78" s="22">
        <f>IFERROR(VLOOKUP($A78,'Finish Times'!$C$13:$D$1000,2,0),"")</f>
        <v>41105.467245370368</v>
      </c>
      <c r="M78" s="23">
        <f t="shared" si="37"/>
        <v>4.7009259214974009E-3</v>
      </c>
      <c r="N78" s="29">
        <f t="shared" si="38"/>
        <v>41105.013553240737</v>
      </c>
      <c r="O78" s="2">
        <f t="shared" si="39"/>
        <v>2</v>
      </c>
    </row>
    <row r="79" spans="1:15" ht="15" x14ac:dyDescent="0.25">
      <c r="A79" s="21">
        <v>55</v>
      </c>
      <c r="B79" s="34" t="s">
        <v>57</v>
      </c>
      <c r="C79" s="34" t="s">
        <v>36</v>
      </c>
      <c r="D79" s="36" t="s">
        <v>8</v>
      </c>
      <c r="E79" s="34" t="s">
        <v>106</v>
      </c>
      <c r="F79" s="34"/>
      <c r="G79" s="33">
        <v>0.45369212962962963</v>
      </c>
      <c r="H79" s="22">
        <f>IFERROR(VLOOKUP($A79,'Swim Time'!$C$13:$D$1000,2,0),"")</f>
        <v>41105.456351736109</v>
      </c>
      <c r="I79" s="23">
        <f t="shared" si="35"/>
        <v>41105.002659606478</v>
      </c>
      <c r="J79" s="22">
        <f>IFERROR(VLOOKUP($A79,'Bike Times'!$C$13:$D$1000,2,0),"")</f>
        <v>41105.462859027779</v>
      </c>
      <c r="K79" s="23">
        <f t="shared" si="36"/>
        <v>6.5072916695498861E-3</v>
      </c>
      <c r="L79" s="22">
        <f>IFERROR(VLOOKUP($A79,'Finish Times'!$C$13:$D$1000,2,0),"")</f>
        <v>41105.4682875</v>
      </c>
      <c r="M79" s="23">
        <f t="shared" si="37"/>
        <v>5.4284722209558822E-3</v>
      </c>
      <c r="N79" s="29">
        <f t="shared" si="38"/>
        <v>41105.014595370369</v>
      </c>
      <c r="O79" s="2">
        <f t="shared" si="39"/>
        <v>3</v>
      </c>
    </row>
    <row r="80" spans="1:15" ht="15" x14ac:dyDescent="0.25">
      <c r="A80" s="21">
        <v>49</v>
      </c>
      <c r="B80" s="34" t="s">
        <v>90</v>
      </c>
      <c r="C80" s="34" t="s">
        <v>60</v>
      </c>
      <c r="D80" s="36" t="s">
        <v>8</v>
      </c>
      <c r="E80" s="34" t="s">
        <v>106</v>
      </c>
      <c r="F80" s="34" t="s">
        <v>140</v>
      </c>
      <c r="G80" s="33">
        <v>0.45369212962962963</v>
      </c>
      <c r="H80" s="22">
        <f>IFERROR(VLOOKUP($A80,'Swim Time'!$C$13:$D$1000,2,0),"")</f>
        <v>41105.456280439816</v>
      </c>
      <c r="I80" s="23">
        <f t="shared" si="35"/>
        <v>41105.002588310184</v>
      </c>
      <c r="J80" s="22">
        <f>IFERROR(VLOOKUP($A80,'Bike Times'!$C$13:$D$1000,2,0),"")</f>
        <v>41105.463207175926</v>
      </c>
      <c r="K80" s="23">
        <f t="shared" si="36"/>
        <v>6.9267361104721203E-3</v>
      </c>
      <c r="L80" s="22">
        <f>IFERROR(VLOOKUP($A80,'Finish Times'!$C$13:$D$1000,2,0),"")</f>
        <v>41105.468361458334</v>
      </c>
      <c r="M80" s="23">
        <f t="shared" si="37"/>
        <v>5.1542824076022953E-3</v>
      </c>
      <c r="N80" s="29">
        <f t="shared" si="38"/>
        <v>41105.014669328702</v>
      </c>
      <c r="O80" s="2">
        <f t="shared" si="39"/>
        <v>4</v>
      </c>
    </row>
    <row r="81" spans="1:15" ht="15" x14ac:dyDescent="0.25">
      <c r="A81" s="21">
        <v>30</v>
      </c>
      <c r="B81" s="34" t="s">
        <v>47</v>
      </c>
      <c r="C81" s="34" t="s">
        <v>12</v>
      </c>
      <c r="D81" s="36" t="s">
        <v>8</v>
      </c>
      <c r="E81" s="34" t="s">
        <v>106</v>
      </c>
      <c r="F81" s="34" t="s">
        <v>140</v>
      </c>
      <c r="G81" s="33">
        <v>0.45369212962962963</v>
      </c>
      <c r="H81" s="22">
        <f>IFERROR(VLOOKUP($A81,'Swim Time'!$C$13:$D$1000,2,0),"")</f>
        <v>41105.455997569443</v>
      </c>
      <c r="I81" s="23">
        <f t="shared" si="35"/>
        <v>41105.002305439812</v>
      </c>
      <c r="J81" s="22">
        <f>IFERROR(VLOOKUP($A81,'Bike Times'!$C$13:$D$1000,2,0),"")</f>
        <v>41105.462917708333</v>
      </c>
      <c r="K81" s="23">
        <f t="shared" si="36"/>
        <v>6.920138890563976E-3</v>
      </c>
      <c r="L81" s="22">
        <f>IFERROR(VLOOKUP($A81,'Finish Times'!$C$13:$D$1000,2,0),"")</f>
        <v>41105.468948379632</v>
      </c>
      <c r="M81" s="23">
        <f t="shared" si="37"/>
        <v>6.0306712985038757E-3</v>
      </c>
      <c r="N81" s="29">
        <f t="shared" si="38"/>
        <v>41105.015256250001</v>
      </c>
      <c r="O81" s="2">
        <f t="shared" si="39"/>
        <v>5</v>
      </c>
    </row>
    <row r="82" spans="1:15" ht="15" x14ac:dyDescent="0.25">
      <c r="A82" s="21">
        <v>31</v>
      </c>
      <c r="B82" s="34" t="s">
        <v>32</v>
      </c>
      <c r="C82" s="34" t="s">
        <v>89</v>
      </c>
      <c r="D82" s="36" t="s">
        <v>8</v>
      </c>
      <c r="E82" s="34" t="s">
        <v>106</v>
      </c>
      <c r="F82" s="34" t="s">
        <v>149</v>
      </c>
      <c r="G82" s="33">
        <v>0.45369212962962963</v>
      </c>
      <c r="H82" s="22">
        <f>IFERROR(VLOOKUP($A82,'Swim Time'!$C$13:$D$1000,2,0),"")</f>
        <v>41105.456059490738</v>
      </c>
      <c r="I82" s="23">
        <f t="shared" si="35"/>
        <v>41105.002367361107</v>
      </c>
      <c r="J82" s="22">
        <f>IFERROR(VLOOKUP($A82,'Bike Times'!$C$13:$D$1000,2,0),"")</f>
        <v>41105.463230092595</v>
      </c>
      <c r="K82" s="23">
        <f t="shared" si="36"/>
        <v>7.1706018570694141E-3</v>
      </c>
      <c r="L82" s="22">
        <f>IFERROR(VLOOKUP($A82,'Finish Times'!$C$13:$D$1000,2,0),"")</f>
        <v>41105.469136574073</v>
      </c>
      <c r="M82" s="23">
        <f t="shared" si="37"/>
        <v>5.9064814777229913E-3</v>
      </c>
      <c r="N82" s="29">
        <f t="shared" si="38"/>
        <v>41105.015444444442</v>
      </c>
      <c r="O82" s="2">
        <f t="shared" si="39"/>
        <v>6</v>
      </c>
    </row>
    <row r="83" spans="1:15" ht="15" x14ac:dyDescent="0.25">
      <c r="A83" s="21">
        <v>29</v>
      </c>
      <c r="B83" s="34" t="s">
        <v>64</v>
      </c>
      <c r="C83" s="34" t="s">
        <v>65</v>
      </c>
      <c r="D83" s="36" t="s">
        <v>8</v>
      </c>
      <c r="E83" s="34" t="s">
        <v>106</v>
      </c>
      <c r="F83" s="34" t="s">
        <v>100</v>
      </c>
      <c r="G83" s="33">
        <v>0.45369212962962963</v>
      </c>
      <c r="H83" s="22">
        <f>IFERROR(VLOOKUP($A83,'Swim Time'!$C$13:$D$1000,2,0),"")</f>
        <v>41105.456519444444</v>
      </c>
      <c r="I83" s="23">
        <f t="shared" si="35"/>
        <v>41105.002827314813</v>
      </c>
      <c r="J83" s="22">
        <f>IFERROR(VLOOKUP($A83,'Bike Times'!$C$13:$D$1000,2,0),"")</f>
        <v>41105.463379166664</v>
      </c>
      <c r="K83" s="23">
        <f t="shared" si="36"/>
        <v>6.8597222198150121E-3</v>
      </c>
      <c r="L83" s="22">
        <f>IFERROR(VLOOKUP($A83,'Finish Times'!$C$13:$D$1000,2,0),"")</f>
        <v>41105.469448958334</v>
      </c>
      <c r="M83" s="23">
        <f t="shared" si="37"/>
        <v>6.069791670597624E-3</v>
      </c>
      <c r="N83" s="29">
        <f t="shared" si="38"/>
        <v>41105.015756828703</v>
      </c>
      <c r="O83" s="2">
        <f t="shared" si="39"/>
        <v>7</v>
      </c>
    </row>
    <row r="84" spans="1:15" ht="15" x14ac:dyDescent="0.25">
      <c r="A84" s="21">
        <v>60</v>
      </c>
      <c r="B84" s="34" t="s">
        <v>173</v>
      </c>
      <c r="C84" s="34" t="s">
        <v>174</v>
      </c>
      <c r="D84" s="36" t="s">
        <v>8</v>
      </c>
      <c r="E84" s="34" t="s">
        <v>106</v>
      </c>
      <c r="F84" s="34" t="s">
        <v>140</v>
      </c>
      <c r="G84" s="33">
        <v>0.45369212962962963</v>
      </c>
      <c r="H84" s="22">
        <f>IFERROR(VLOOKUP($A84,'Swim Time'!$C$13:$D$1000,2,0),"")</f>
        <v>41105.456491087964</v>
      </c>
      <c r="I84" s="23">
        <f t="shared" si="35"/>
        <v>41105.002798958332</v>
      </c>
      <c r="J84" s="22">
        <f>IFERROR(VLOOKUP($A84,'Bike Times'!$C$13:$D$1000,2,0),"")</f>
        <v>41105.463619907408</v>
      </c>
      <c r="K84" s="23">
        <f t="shared" si="36"/>
        <v>7.1288194449152797E-3</v>
      </c>
      <c r="L84" s="22">
        <f>IFERROR(VLOOKUP($A84,'Finish Times'!$C$13:$D$1000,2,0),"")</f>
        <v>41105.469475694445</v>
      </c>
      <c r="M84" s="23">
        <f t="shared" si="37"/>
        <v>5.8557870361255482E-3</v>
      </c>
      <c r="N84" s="29">
        <f t="shared" si="38"/>
        <v>41105.015783564813</v>
      </c>
      <c r="O84" s="2">
        <f t="shared" si="39"/>
        <v>8</v>
      </c>
    </row>
    <row r="85" spans="1:15" ht="15" x14ac:dyDescent="0.25">
      <c r="A85" s="21">
        <v>35</v>
      </c>
      <c r="B85" s="34" t="s">
        <v>63</v>
      </c>
      <c r="C85" s="34" t="s">
        <v>160</v>
      </c>
      <c r="D85" s="36" t="s">
        <v>8</v>
      </c>
      <c r="E85" s="34" t="s">
        <v>106</v>
      </c>
      <c r="F85" s="34" t="s">
        <v>139</v>
      </c>
      <c r="G85" s="33">
        <v>0.45369212962962963</v>
      </c>
      <c r="H85" s="22">
        <f>IFERROR(VLOOKUP($A85,'Swim Time'!$C$13:$D$1000,2,0),"")</f>
        <v>41105.455960648149</v>
      </c>
      <c r="I85" s="23">
        <f t="shared" si="35"/>
        <v>41105.002268518518</v>
      </c>
      <c r="J85" s="22">
        <f>IFERROR(VLOOKUP($A85,'Bike Times'!$C$13:$D$1000,2,0),"")</f>
        <v>41105.463823611113</v>
      </c>
      <c r="K85" s="23">
        <f t="shared" si="36"/>
        <v>7.8629629642819054E-3</v>
      </c>
      <c r="L85" s="22">
        <f>IFERROR(VLOOKUP($A85,'Finish Times'!$C$13:$D$1000,2,0),"")</f>
        <v>41105.469481828703</v>
      </c>
      <c r="M85" s="23">
        <f t="shared" si="37"/>
        <v>5.6582175893709064E-3</v>
      </c>
      <c r="N85" s="29">
        <f t="shared" si="38"/>
        <v>41105.015789699071</v>
      </c>
      <c r="O85" s="2">
        <f t="shared" si="39"/>
        <v>9</v>
      </c>
    </row>
    <row r="86" spans="1:15" ht="15" x14ac:dyDescent="0.25">
      <c r="A86" s="21">
        <v>50</v>
      </c>
      <c r="B86" s="34" t="s">
        <v>170</v>
      </c>
      <c r="C86" s="34" t="s">
        <v>171</v>
      </c>
      <c r="D86" s="36" t="s">
        <v>8</v>
      </c>
      <c r="E86" s="34" t="s">
        <v>106</v>
      </c>
      <c r="F86" s="34" t="s">
        <v>140</v>
      </c>
      <c r="G86" s="33">
        <v>0.45369212962962963</v>
      </c>
      <c r="H86" s="22">
        <f>IFERROR(VLOOKUP($A86,'Swim Time'!$C$13:$D$1000,2,0),"")</f>
        <v>41105.456383680554</v>
      </c>
      <c r="I86" s="23">
        <f t="shared" si="35"/>
        <v>41105.002691550922</v>
      </c>
      <c r="J86" s="22">
        <f>IFERROR(VLOOKUP($A86,'Bike Times'!$C$13:$D$1000,2,0),"")</f>
        <v>41105.464201504627</v>
      </c>
      <c r="K86" s="23">
        <f t="shared" si="36"/>
        <v>7.8178240728448145E-3</v>
      </c>
      <c r="L86" s="22">
        <f>IFERROR(VLOOKUP($A86,'Finish Times'!$C$13:$D$1000,2,0),"")</f>
        <v>41105.469812268515</v>
      </c>
      <c r="M86" s="23">
        <f t="shared" si="37"/>
        <v>5.610763888398651E-3</v>
      </c>
      <c r="N86" s="29">
        <f t="shared" si="38"/>
        <v>41105.016120138884</v>
      </c>
      <c r="O86" s="2">
        <f t="shared" si="39"/>
        <v>10</v>
      </c>
    </row>
    <row r="87" spans="1:15" ht="15" x14ac:dyDescent="0.25">
      <c r="A87" s="21">
        <v>45</v>
      </c>
      <c r="B87" s="34" t="s">
        <v>166</v>
      </c>
      <c r="C87" s="34" t="s">
        <v>134</v>
      </c>
      <c r="D87" s="36" t="s">
        <v>8</v>
      </c>
      <c r="E87" s="34" t="s">
        <v>106</v>
      </c>
      <c r="F87" s="34" t="s">
        <v>141</v>
      </c>
      <c r="G87" s="33">
        <v>0.45369212962962963</v>
      </c>
      <c r="H87" s="22">
        <f>IFERROR(VLOOKUP($A87,'Swim Time'!$C$13:$D$1000,2,0),"")</f>
        <v>41105.456851388888</v>
      </c>
      <c r="I87" s="23">
        <f t="shared" si="35"/>
        <v>41105.003159259257</v>
      </c>
      <c r="J87" s="22">
        <f>IFERROR(VLOOKUP($A87,'Bike Times'!$C$13:$D$1000,2,0),"")</f>
        <v>41105.464244444447</v>
      </c>
      <c r="K87" s="23">
        <f t="shared" si="36"/>
        <v>7.3930555590777658E-3</v>
      </c>
      <c r="L87" s="22">
        <f>IFERROR(VLOOKUP($A87,'Finish Times'!$C$13:$D$1000,2,0),"")</f>
        <v>41105.470589351855</v>
      </c>
      <c r="M87" s="23">
        <f t="shared" si="37"/>
        <v>6.3449074077652767E-3</v>
      </c>
      <c r="N87" s="29">
        <f t="shared" si="38"/>
        <v>41105.016897222224</v>
      </c>
      <c r="O87" s="2">
        <f t="shared" si="39"/>
        <v>11</v>
      </c>
    </row>
    <row r="88" spans="1:15" ht="15" x14ac:dyDescent="0.25">
      <c r="A88" s="21">
        <v>44</v>
      </c>
      <c r="B88" s="34" t="s">
        <v>165</v>
      </c>
      <c r="C88" s="34" t="s">
        <v>123</v>
      </c>
      <c r="D88" s="36" t="s">
        <v>8</v>
      </c>
      <c r="E88" s="34" t="s">
        <v>106</v>
      </c>
      <c r="F88" s="34" t="s">
        <v>100</v>
      </c>
      <c r="G88" s="33">
        <v>0.45369212962962963</v>
      </c>
      <c r="H88" s="22">
        <f>IFERROR(VLOOKUP($A88,'Swim Time'!$C$13:$D$1000,2,0),"")</f>
        <v>41105.456689930557</v>
      </c>
      <c r="I88" s="23">
        <f t="shared" si="35"/>
        <v>41105.002997800926</v>
      </c>
      <c r="J88" s="22">
        <f>IFERROR(VLOOKUP($A88,'Bike Times'!$C$13:$D$1000,2,0),"")</f>
        <v>41105.464407870371</v>
      </c>
      <c r="K88" s="23">
        <f t="shared" si="36"/>
        <v>7.7179398140287958E-3</v>
      </c>
      <c r="L88" s="22">
        <f>IFERROR(VLOOKUP($A88,'Finish Times'!$C$13:$D$1000,2,0),"")</f>
        <v>41105.470723495368</v>
      </c>
      <c r="M88" s="23">
        <f t="shared" si="37"/>
        <v>6.3156249962048605E-3</v>
      </c>
      <c r="N88" s="29">
        <f t="shared" si="38"/>
        <v>41105.017031365736</v>
      </c>
      <c r="O88" s="2">
        <f t="shared" si="39"/>
        <v>12</v>
      </c>
    </row>
    <row r="89" spans="1:15" ht="15" x14ac:dyDescent="0.25">
      <c r="A89" s="21">
        <v>48</v>
      </c>
      <c r="B89" s="34" t="s">
        <v>32</v>
      </c>
      <c r="C89" s="34" t="s">
        <v>68</v>
      </c>
      <c r="D89" s="36" t="s">
        <v>8</v>
      </c>
      <c r="E89" s="34" t="s">
        <v>106</v>
      </c>
      <c r="F89" s="34" t="s">
        <v>100</v>
      </c>
      <c r="G89" s="33">
        <v>0.45369212962962963</v>
      </c>
      <c r="H89" s="22">
        <f>IFERROR(VLOOKUP($A89,'Swim Time'!$C$13:$D$1000,2,0),"")</f>
        <v>41105.457121412037</v>
      </c>
      <c r="I89" s="23">
        <f t="shared" si="35"/>
        <v>41105.003429282406</v>
      </c>
      <c r="J89" s="22">
        <f>IFERROR(VLOOKUP($A89,'Bike Times'!$C$13:$D$1000,2,0),"")</f>
        <v>41105.464424652775</v>
      </c>
      <c r="K89" s="23">
        <f t="shared" si="36"/>
        <v>7.3032407381106168E-3</v>
      </c>
      <c r="L89" s="22">
        <f>IFERROR(VLOOKUP($A89,'Finish Times'!$C$13:$D$1000,2,0),"")</f>
        <v>41105.470818402777</v>
      </c>
      <c r="M89" s="23">
        <f t="shared" si="37"/>
        <v>6.3937500017345883E-3</v>
      </c>
      <c r="N89" s="29">
        <f t="shared" si="38"/>
        <v>41105.017126273146</v>
      </c>
      <c r="O89" s="2">
        <f t="shared" si="39"/>
        <v>13</v>
      </c>
    </row>
    <row r="90" spans="1:15" ht="15" x14ac:dyDescent="0.25">
      <c r="A90" s="21">
        <v>47</v>
      </c>
      <c r="B90" s="34" t="s">
        <v>169</v>
      </c>
      <c r="C90" s="34" t="s">
        <v>168</v>
      </c>
      <c r="D90" s="36" t="s">
        <v>8</v>
      </c>
      <c r="E90" s="34" t="s">
        <v>106</v>
      </c>
      <c r="F90" s="34" t="s">
        <v>176</v>
      </c>
      <c r="G90" s="33">
        <v>0.45369212962962963</v>
      </c>
      <c r="H90" s="22">
        <f>IFERROR(VLOOKUP($A90,'Swim Time'!$C$13:$D$1000,2,0),"")</f>
        <v>41105.456431250001</v>
      </c>
      <c r="I90" s="23">
        <f t="shared" si="35"/>
        <v>41105.002739120369</v>
      </c>
      <c r="J90" s="22">
        <f>IFERROR(VLOOKUP($A90,'Bike Times'!$C$13:$D$1000,2,0),"")</f>
        <v>41105.464316435187</v>
      </c>
      <c r="K90" s="23">
        <f t="shared" si="36"/>
        <v>7.8851851867511868E-3</v>
      </c>
      <c r="L90" s="22">
        <f>IFERROR(VLOOKUP($A90,'Finish Times'!$C$13:$D$1000,2,0),"")</f>
        <v>41105.470854398147</v>
      </c>
      <c r="M90" s="23">
        <f t="shared" si="37"/>
        <v>6.5379629595554434E-3</v>
      </c>
      <c r="N90" s="29">
        <f t="shared" si="38"/>
        <v>41105.017162268516</v>
      </c>
      <c r="O90" s="2">
        <f t="shared" si="39"/>
        <v>14</v>
      </c>
    </row>
    <row r="91" spans="1:15" ht="15" x14ac:dyDescent="0.25">
      <c r="A91" s="21">
        <v>32</v>
      </c>
      <c r="B91" s="34" t="s">
        <v>66</v>
      </c>
      <c r="C91" s="34" t="s">
        <v>67</v>
      </c>
      <c r="D91" s="36" t="s">
        <v>8</v>
      </c>
      <c r="E91" s="34" t="s">
        <v>106</v>
      </c>
      <c r="F91" s="34" t="s">
        <v>100</v>
      </c>
      <c r="G91" s="33">
        <v>0.45369212962962963</v>
      </c>
      <c r="H91" s="22">
        <f>IFERROR(VLOOKUP($A91,'Swim Time'!$C$13:$D$1000,2,0),"")</f>
        <v>41105.457505092592</v>
      </c>
      <c r="I91" s="23">
        <f t="shared" si="35"/>
        <v>41105.003812962961</v>
      </c>
      <c r="J91" s="22">
        <f>IFERROR(VLOOKUP($A91,'Bike Times'!$C$13:$D$1000,2,0),"")</f>
        <v>41105.465566782404</v>
      </c>
      <c r="K91" s="23">
        <f t="shared" si="36"/>
        <v>8.0616898121661507E-3</v>
      </c>
      <c r="L91" s="22">
        <f>IFERROR(VLOOKUP($A91,'Finish Times'!$C$13:$D$1000,2,0),"")</f>
        <v>41105.4709337963</v>
      </c>
      <c r="M91" s="23">
        <f t="shared" si="37"/>
        <v>5.3670138950110413E-3</v>
      </c>
      <c r="N91" s="29">
        <f t="shared" si="38"/>
        <v>41105.017241666668</v>
      </c>
      <c r="O91" s="2">
        <f t="shared" si="39"/>
        <v>15</v>
      </c>
    </row>
    <row r="92" spans="1:15" ht="15" x14ac:dyDescent="0.25">
      <c r="A92" s="21">
        <v>58</v>
      </c>
      <c r="B92" s="34" t="s">
        <v>172</v>
      </c>
      <c r="C92" s="34" t="s">
        <v>85</v>
      </c>
      <c r="D92" s="36" t="s">
        <v>8</v>
      </c>
      <c r="E92" s="34" t="s">
        <v>106</v>
      </c>
      <c r="F92" s="34" t="s">
        <v>150</v>
      </c>
      <c r="G92" s="33">
        <v>0.45369212962962963</v>
      </c>
      <c r="H92" s="22">
        <f>IFERROR(VLOOKUP($A92,'Swim Time'!$C$13:$D$1000,2,0),"")</f>
        <v>41105.456899884259</v>
      </c>
      <c r="I92" s="23">
        <f t="shared" si="35"/>
        <v>41105.003207754628</v>
      </c>
      <c r="J92" s="22">
        <f>IFERROR(VLOOKUP($A92,'Bike Times'!$C$13:$D$1000,2,0),"")</f>
        <v>41105.465051157407</v>
      </c>
      <c r="K92" s="23">
        <f t="shared" si="36"/>
        <v>8.1512731485418044E-3</v>
      </c>
      <c r="L92" s="22">
        <f>IFERROR(VLOOKUP($A92,'Finish Times'!$C$13:$D$1000,2,0),"")</f>
        <v>41105.471289351852</v>
      </c>
      <c r="M92" s="23">
        <f t="shared" si="37"/>
        <v>6.2381944444496185E-3</v>
      </c>
      <c r="N92" s="29">
        <f t="shared" si="38"/>
        <v>41105.017597222221</v>
      </c>
      <c r="O92" s="2">
        <f t="shared" si="39"/>
        <v>16</v>
      </c>
    </row>
    <row r="93" spans="1:15" ht="15" x14ac:dyDescent="0.25">
      <c r="A93" s="21">
        <v>43</v>
      </c>
      <c r="B93" s="34" t="s">
        <v>163</v>
      </c>
      <c r="C93" s="34" t="s">
        <v>164</v>
      </c>
      <c r="D93" s="36" t="s">
        <v>8</v>
      </c>
      <c r="E93" s="34" t="s">
        <v>106</v>
      </c>
      <c r="F93" s="34" t="s">
        <v>141</v>
      </c>
      <c r="G93" s="33">
        <v>0.45369212962962963</v>
      </c>
      <c r="H93" s="22">
        <f>IFERROR(VLOOKUP($A93,'Swim Time'!$C$13:$D$1000,2,0),"")</f>
        <v>41105.457330092591</v>
      </c>
      <c r="I93" s="23">
        <f t="shared" si="35"/>
        <v>41105.00363796296</v>
      </c>
      <c r="J93" s="22">
        <f>IFERROR(VLOOKUP($A93,'Bike Times'!$C$13:$D$1000,2,0),"")</f>
        <v>41105.465446875001</v>
      </c>
      <c r="K93" s="23">
        <f t="shared" si="36"/>
        <v>8.1167824100703001E-3</v>
      </c>
      <c r="L93" s="22">
        <f>IFERROR(VLOOKUP($A93,'Finish Times'!$C$13:$D$1000,2,0),"")</f>
        <v>41105.471520254629</v>
      </c>
      <c r="M93" s="23">
        <f t="shared" si="37"/>
        <v>6.0733796271961182E-3</v>
      </c>
      <c r="N93" s="29">
        <f t="shared" si="38"/>
        <v>41105.017828124997</v>
      </c>
      <c r="O93" s="2">
        <f t="shared" si="39"/>
        <v>17</v>
      </c>
    </row>
    <row r="94" spans="1:15" ht="15" x14ac:dyDescent="0.25">
      <c r="A94" s="21">
        <v>53</v>
      </c>
      <c r="B94" s="34" t="s">
        <v>63</v>
      </c>
      <c r="C94" s="34" t="s">
        <v>88</v>
      </c>
      <c r="D94" s="36" t="s">
        <v>8</v>
      </c>
      <c r="E94" s="34" t="s">
        <v>106</v>
      </c>
      <c r="F94" s="34" t="s">
        <v>100</v>
      </c>
      <c r="G94" s="33">
        <v>0.45369212962962963</v>
      </c>
      <c r="H94" s="22">
        <f>IFERROR(VLOOKUP($A94,'Swim Time'!$C$13:$D$1000,2,0),"")</f>
        <v>41105.457414814817</v>
      </c>
      <c r="I94" s="23">
        <f t="shared" si="35"/>
        <v>41105.003722685185</v>
      </c>
      <c r="J94" s="22">
        <f>IFERROR(VLOOKUP($A94,'Bike Times'!$C$13:$D$1000,2,0),"")</f>
        <v>41105.466825347219</v>
      </c>
      <c r="K94" s="23">
        <f t="shared" si="36"/>
        <v>9.4105324023985304E-3</v>
      </c>
      <c r="L94" s="22">
        <f>IFERROR(VLOOKUP($A94,'Finish Times'!$C$13:$D$1000,2,0),"")</f>
        <v>41105.474622106478</v>
      </c>
      <c r="M94" s="23">
        <f t="shared" si="37"/>
        <v>7.7967592587810941E-3</v>
      </c>
      <c r="N94" s="29">
        <f t="shared" si="38"/>
        <v>41105.020929976847</v>
      </c>
      <c r="O94" s="2">
        <f t="shared" si="39"/>
        <v>18</v>
      </c>
    </row>
    <row r="95" spans="1:15" ht="15" x14ac:dyDescent="0.25">
      <c r="A95" s="21">
        <v>42</v>
      </c>
      <c r="B95" s="34" t="s">
        <v>42</v>
      </c>
      <c r="C95" s="34" t="s">
        <v>20</v>
      </c>
      <c r="D95" s="36" t="s">
        <v>8</v>
      </c>
      <c r="E95" s="34" t="s">
        <v>106</v>
      </c>
      <c r="F95" s="34" t="s">
        <v>100</v>
      </c>
      <c r="G95" s="33">
        <v>0.45369212962962963</v>
      </c>
      <c r="H95" s="22">
        <f>IFERROR(VLOOKUP($A95,'Swim Time'!$C$13:$D$1000,2,0),"")</f>
        <v>41105.457544907411</v>
      </c>
      <c r="I95" s="23">
        <f t="shared" si="35"/>
        <v>41105.00385277778</v>
      </c>
      <c r="J95" s="22">
        <f>IFERROR(VLOOKUP($A95,'Bike Times'!$C$13:$D$1000,2,0),"")</f>
        <v>41105.467011574074</v>
      </c>
      <c r="K95" s="23">
        <f t="shared" si="36"/>
        <v>9.4666666627745144E-3</v>
      </c>
      <c r="L95" s="22">
        <f>IFERROR(VLOOKUP($A95,'Finish Times'!$C$13:$D$1000,2,0),"")</f>
        <v>41105.474627430558</v>
      </c>
      <c r="M95" s="23">
        <f t="shared" si="37"/>
        <v>7.6158564843353815E-3</v>
      </c>
      <c r="N95" s="29">
        <f t="shared" si="38"/>
        <v>41105.020935300927</v>
      </c>
      <c r="O95" s="2">
        <f t="shared" si="39"/>
        <v>19</v>
      </c>
    </row>
    <row r="96" spans="1:15" ht="15" x14ac:dyDescent="0.25">
      <c r="A96" s="21">
        <v>34</v>
      </c>
      <c r="B96" s="34" t="s">
        <v>158</v>
      </c>
      <c r="C96" s="34" t="s">
        <v>159</v>
      </c>
      <c r="D96" s="36" t="s">
        <v>8</v>
      </c>
      <c r="E96" s="34" t="s">
        <v>106</v>
      </c>
      <c r="F96" s="34"/>
      <c r="G96" s="33">
        <v>0.45369212962962963</v>
      </c>
      <c r="H96" s="22">
        <f>IFERROR(VLOOKUP($A96,'Swim Time'!$C$13:$D$1000,2,0),"")</f>
        <v>41105.457871527775</v>
      </c>
      <c r="I96" s="23">
        <f t="shared" si="35"/>
        <v>41105.004179398144</v>
      </c>
      <c r="J96" s="22">
        <f>IFERROR(VLOOKUP($A96,'Bike Times'!$C$13:$D$1000,2,0),"")</f>
        <v>41105.468699305558</v>
      </c>
      <c r="K96" s="23">
        <f t="shared" si="36"/>
        <v>1.0827777783561032E-2</v>
      </c>
      <c r="L96" s="22">
        <f>IFERROR(VLOOKUP($A96,'Finish Times'!$C$13:$D$1000,2,0),"")</f>
        <v>41105.476069444441</v>
      </c>
      <c r="M96" s="23">
        <f t="shared" si="37"/>
        <v>7.3701388828339987E-3</v>
      </c>
      <c r="N96" s="29">
        <f t="shared" si="38"/>
        <v>41105.02237731481</v>
      </c>
      <c r="O96" s="2">
        <f t="shared" si="39"/>
        <v>20</v>
      </c>
    </row>
    <row r="97" spans="1:19" ht="15" x14ac:dyDescent="0.25">
      <c r="A97" s="21">
        <v>40</v>
      </c>
      <c r="B97" s="34" t="s">
        <v>161</v>
      </c>
      <c r="C97" s="34" t="s">
        <v>162</v>
      </c>
      <c r="D97" s="36" t="s">
        <v>8</v>
      </c>
      <c r="E97" s="34" t="s">
        <v>106</v>
      </c>
      <c r="F97" s="34" t="s">
        <v>175</v>
      </c>
      <c r="G97" s="33" t="s">
        <v>215</v>
      </c>
      <c r="H97" s="22" t="str">
        <f>IFERROR(VLOOKUP($A97,'Swim Time'!$C$13:$D$1000,2,0),"")</f>
        <v/>
      </c>
      <c r="I97" s="23" t="str">
        <f t="shared" si="35"/>
        <v/>
      </c>
      <c r="J97" s="22" t="str">
        <f>IFERROR(VLOOKUP($A97,'Bike Times'!$C$13:$D$1000,2,0),"")</f>
        <v/>
      </c>
      <c r="K97" s="23" t="str">
        <f t="shared" si="36"/>
        <v/>
      </c>
      <c r="L97" s="22" t="str">
        <f>IFERROR(VLOOKUP($A97,'Finish Times'!$C$13:$D$1000,2,0),"")</f>
        <v/>
      </c>
      <c r="M97" s="23" t="str">
        <f t="shared" si="37"/>
        <v/>
      </c>
      <c r="N97" s="29" t="str">
        <f t="shared" si="38"/>
        <v/>
      </c>
      <c r="O97" s="2" t="str">
        <f t="shared" si="39"/>
        <v/>
      </c>
    </row>
    <row r="98" spans="1:19" ht="15" x14ac:dyDescent="0.25">
      <c r="A98" s="21">
        <v>46</v>
      </c>
      <c r="B98" s="34" t="s">
        <v>167</v>
      </c>
      <c r="C98" s="34" t="s">
        <v>168</v>
      </c>
      <c r="D98" s="36" t="s">
        <v>8</v>
      </c>
      <c r="E98" s="34" t="s">
        <v>106</v>
      </c>
      <c r="F98" s="34" t="s">
        <v>176</v>
      </c>
      <c r="G98" s="33" t="s">
        <v>215</v>
      </c>
      <c r="H98" s="22" t="str">
        <f>IFERROR(VLOOKUP($A98,'Swim Time'!$C$13:$D$1000,2,0),"")</f>
        <v/>
      </c>
      <c r="I98" s="23" t="str">
        <f t="shared" si="35"/>
        <v/>
      </c>
      <c r="J98" s="22" t="str">
        <f>IFERROR(VLOOKUP($A98,'Bike Times'!$C$13:$D$1000,2,0),"")</f>
        <v/>
      </c>
      <c r="K98" s="23" t="str">
        <f t="shared" si="36"/>
        <v/>
      </c>
      <c r="L98" s="22" t="str">
        <f>IFERROR(VLOOKUP($A98,'Finish Times'!$C$13:$D$1000,2,0),"")</f>
        <v/>
      </c>
      <c r="M98" s="23" t="str">
        <f t="shared" si="37"/>
        <v/>
      </c>
      <c r="N98" s="29" t="str">
        <f t="shared" si="38"/>
        <v/>
      </c>
      <c r="O98" s="2" t="str">
        <f t="shared" si="39"/>
        <v/>
      </c>
    </row>
    <row r="99" spans="1:19" ht="15" x14ac:dyDescent="0.25">
      <c r="A99" s="21"/>
      <c r="B99" s="34"/>
      <c r="C99" s="34"/>
      <c r="D99" s="36"/>
      <c r="E99" s="34"/>
      <c r="F99" s="34"/>
      <c r="G99" s="33"/>
      <c r="H99" s="22"/>
      <c r="I99" s="23"/>
      <c r="J99" s="22"/>
      <c r="K99" s="23"/>
      <c r="L99" s="22"/>
      <c r="M99" s="23"/>
      <c r="N99" s="29"/>
      <c r="O99" s="2" t="str">
        <f t="shared" ref="O99" si="40">IFERROR(RANK($N99,tristar2_m,1),"")</f>
        <v/>
      </c>
    </row>
    <row r="100" spans="1:19" x14ac:dyDescent="0.2">
      <c r="A100" s="56" t="s">
        <v>210</v>
      </c>
      <c r="B100" s="56"/>
      <c r="C100" s="56"/>
      <c r="D100" s="56"/>
      <c r="E100" s="56"/>
      <c r="F100" s="56"/>
      <c r="G100" s="56"/>
      <c r="H100" s="56"/>
      <c r="I100" s="56"/>
      <c r="J100" s="56"/>
      <c r="K100" s="56"/>
      <c r="L100" s="56"/>
      <c r="M100" s="56"/>
      <c r="N100" s="56"/>
      <c r="O100" s="56"/>
    </row>
    <row r="101" spans="1:19" x14ac:dyDescent="0.2">
      <c r="A101" s="57"/>
      <c r="B101" s="57"/>
      <c r="C101" s="57"/>
      <c r="D101" s="57"/>
      <c r="E101" s="57"/>
      <c r="F101" s="57"/>
      <c r="G101" s="57"/>
      <c r="H101" s="57"/>
      <c r="I101" s="57"/>
      <c r="J101" s="57"/>
      <c r="K101" s="57"/>
      <c r="L101" s="57"/>
      <c r="M101" s="57"/>
      <c r="N101" s="57"/>
      <c r="O101" s="57"/>
    </row>
    <row r="102" spans="1:19" ht="30" x14ac:dyDescent="0.2">
      <c r="A102" s="19" t="s">
        <v>97</v>
      </c>
      <c r="B102" s="19" t="s">
        <v>0</v>
      </c>
      <c r="C102" s="20" t="s">
        <v>16</v>
      </c>
      <c r="D102" s="20" t="s">
        <v>17</v>
      </c>
      <c r="E102" s="20" t="s">
        <v>102</v>
      </c>
      <c r="F102" s="20" t="s">
        <v>138</v>
      </c>
      <c r="G102" s="20" t="s">
        <v>83</v>
      </c>
      <c r="H102" s="20" t="s">
        <v>1</v>
      </c>
      <c r="I102" s="20" t="s">
        <v>115</v>
      </c>
      <c r="J102" s="20" t="s">
        <v>2</v>
      </c>
      <c r="K102" s="20" t="s">
        <v>3</v>
      </c>
      <c r="L102" s="20" t="s">
        <v>4</v>
      </c>
      <c r="M102" s="20" t="s">
        <v>116</v>
      </c>
      <c r="N102" s="20" t="s">
        <v>5</v>
      </c>
      <c r="O102" s="20" t="s">
        <v>117</v>
      </c>
    </row>
    <row r="103" spans="1:19" ht="15" x14ac:dyDescent="0.25">
      <c r="A103" s="21">
        <v>68</v>
      </c>
      <c r="B103" s="34" t="s">
        <v>54</v>
      </c>
      <c r="C103" s="34" t="s">
        <v>53</v>
      </c>
      <c r="D103" s="36" t="s">
        <v>10</v>
      </c>
      <c r="E103" s="34" t="s">
        <v>107</v>
      </c>
      <c r="F103" s="34" t="s">
        <v>140</v>
      </c>
      <c r="G103" s="33">
        <v>0.49305555555555558</v>
      </c>
      <c r="H103" s="22">
        <f>IFERROR(VLOOKUP($A103,'Swim Time'!$C$13:$D$1000,2,0),"")</f>
        <v>41105.496637384262</v>
      </c>
      <c r="I103" s="23">
        <f t="shared" ref="I103:I114" si="41">IF(OR(G103="DNS",H103=""),"",(SUM(H103-G103)))</f>
        <v>41105.003581828707</v>
      </c>
      <c r="J103" s="22">
        <f>IFERROR(VLOOKUP($A103,'Bike Times'!$C$13:$D$1000,2,0),"")</f>
        <v>41105.505259606478</v>
      </c>
      <c r="K103" s="23">
        <f t="shared" ref="K103:K114" si="42">IF(OR(H103="",J103=""),"",(SUM(J103-H103)))</f>
        <v>8.6222222162177786E-3</v>
      </c>
      <c r="L103" s="22">
        <f>IFERROR(VLOOKUP($A103,'Finish Times'!$C$13:$D$1000,2,0),"")</f>
        <v>41105.512300462964</v>
      </c>
      <c r="M103" s="23">
        <f t="shared" ref="M103:M114" si="43">IF(OR(L103="",J103=""),"",(SUM(L103-J103)))</f>
        <v>7.0408564861281775E-3</v>
      </c>
      <c r="N103" s="30">
        <f t="shared" ref="N103:N114" si="44">IF(L103="","",SUM(L103-G103))</f>
        <v>41105.019244907409</v>
      </c>
      <c r="O103" s="2">
        <f t="shared" ref="O103:O114" si="45">IFERROR(RANK($N103,tristar3_f,1),"")</f>
        <v>1</v>
      </c>
      <c r="P103" s="26"/>
      <c r="Q103" s="26"/>
      <c r="R103" s="26"/>
      <c r="S103" s="26"/>
    </row>
    <row r="104" spans="1:19" ht="15" x14ac:dyDescent="0.25">
      <c r="A104" s="21">
        <v>67</v>
      </c>
      <c r="B104" s="34" t="s">
        <v>52</v>
      </c>
      <c r="C104" s="34" t="s">
        <v>53</v>
      </c>
      <c r="D104" s="36" t="s">
        <v>10</v>
      </c>
      <c r="E104" s="34" t="s">
        <v>107</v>
      </c>
      <c r="F104" s="34" t="s">
        <v>140</v>
      </c>
      <c r="G104" s="33">
        <v>0.49305555555555558</v>
      </c>
      <c r="H104" s="22">
        <f>IFERROR(VLOOKUP($A104,'Swim Time'!$C$13:$D$1000,2,0),"")</f>
        <v>41105.496604629632</v>
      </c>
      <c r="I104" s="23">
        <f t="shared" si="41"/>
        <v>41105.003549074077</v>
      </c>
      <c r="J104" s="22">
        <f>IFERROR(VLOOKUP($A104,'Bike Times'!$C$13:$D$1000,2,0),"")</f>
        <v>41105.50560138889</v>
      </c>
      <c r="K104" s="23">
        <f t="shared" si="42"/>
        <v>8.9967592575703748E-3</v>
      </c>
      <c r="L104" s="22">
        <f>IFERROR(VLOOKUP($A104,'Finish Times'!$C$13:$D$1000,2,0),"")</f>
        <v>41105.512655787039</v>
      </c>
      <c r="M104" s="23">
        <f t="shared" si="43"/>
        <v>7.0543981491937302E-3</v>
      </c>
      <c r="N104" s="30">
        <f t="shared" si="44"/>
        <v>41105.019600231484</v>
      </c>
      <c r="O104" s="2">
        <f t="shared" si="45"/>
        <v>2</v>
      </c>
    </row>
    <row r="105" spans="1:19" ht="15" x14ac:dyDescent="0.25">
      <c r="A105" s="21">
        <v>71</v>
      </c>
      <c r="B105" s="34" t="s">
        <v>73</v>
      </c>
      <c r="C105" s="34" t="s">
        <v>27</v>
      </c>
      <c r="D105" s="36" t="s">
        <v>10</v>
      </c>
      <c r="E105" s="34" t="s">
        <v>107</v>
      </c>
      <c r="F105" s="34" t="s">
        <v>141</v>
      </c>
      <c r="G105" s="33">
        <v>0.49305555555555558</v>
      </c>
      <c r="H105" s="22">
        <f>IFERROR(VLOOKUP($A105,'Swim Time'!$C$13:$D$1000,2,0),"")</f>
        <v>41105.496566782407</v>
      </c>
      <c r="I105" s="23">
        <f t="shared" si="41"/>
        <v>41105.003511226852</v>
      </c>
      <c r="J105" s="22">
        <f>IFERROR(VLOOKUP($A105,'Bike Times'!$C$13:$D$1000,2,0),"")</f>
        <v>41105.505977083332</v>
      </c>
      <c r="K105" s="23">
        <f t="shared" si="42"/>
        <v>9.4103009250829928E-3</v>
      </c>
      <c r="L105" s="22">
        <f>IFERROR(VLOOKUP($A105,'Finish Times'!$C$13:$D$1000,2,0),"")</f>
        <v>41105.513633101851</v>
      </c>
      <c r="M105" s="23">
        <f t="shared" si="43"/>
        <v>7.6560185189009644E-3</v>
      </c>
      <c r="N105" s="30">
        <f t="shared" si="44"/>
        <v>41105.020577546296</v>
      </c>
      <c r="O105" s="2">
        <f t="shared" si="45"/>
        <v>3</v>
      </c>
    </row>
    <row r="106" spans="1:19" ht="15" x14ac:dyDescent="0.25">
      <c r="A106" s="21">
        <v>77</v>
      </c>
      <c r="B106" s="34" t="s">
        <v>178</v>
      </c>
      <c r="C106" s="34" t="s">
        <v>81</v>
      </c>
      <c r="D106" s="36" t="s">
        <v>10</v>
      </c>
      <c r="E106" s="34" t="s">
        <v>107</v>
      </c>
      <c r="F106" s="34" t="s">
        <v>100</v>
      </c>
      <c r="G106" s="33">
        <v>0.49305555555555558</v>
      </c>
      <c r="H106" s="22">
        <f>IFERROR(VLOOKUP($A106,'Swim Time'!$C$13:$D$1000,2,0),"")</f>
        <v>41105.496859259256</v>
      </c>
      <c r="I106" s="23">
        <f t="shared" si="41"/>
        <v>41105.003803703701</v>
      </c>
      <c r="J106" s="22">
        <f>IFERROR(VLOOKUP($A106,'Bike Times'!$C$13:$D$1000,2,0),"")</f>
        <v>41105.506377546299</v>
      </c>
      <c r="K106" s="23">
        <f t="shared" si="42"/>
        <v>9.5182870427379385E-3</v>
      </c>
      <c r="L106" s="22">
        <f>IFERROR(VLOOKUP($A106,'Finish Times'!$C$13:$D$1000,2,0),"")</f>
        <v>41105.514568981482</v>
      </c>
      <c r="M106" s="23">
        <f t="shared" si="43"/>
        <v>8.1914351831073873E-3</v>
      </c>
      <c r="N106" s="30">
        <f t="shared" si="44"/>
        <v>41105.021513425927</v>
      </c>
      <c r="O106" s="2">
        <f t="shared" si="45"/>
        <v>4</v>
      </c>
    </row>
    <row r="107" spans="1:19" s="26" customFormat="1" ht="15" x14ac:dyDescent="0.25">
      <c r="A107" s="21">
        <v>65</v>
      </c>
      <c r="B107" s="34" t="s">
        <v>75</v>
      </c>
      <c r="C107" s="34" t="s">
        <v>76</v>
      </c>
      <c r="D107" s="36" t="s">
        <v>10</v>
      </c>
      <c r="E107" s="34" t="s">
        <v>107</v>
      </c>
      <c r="F107" s="34" t="s">
        <v>100</v>
      </c>
      <c r="G107" s="33">
        <v>0.49305555555555558</v>
      </c>
      <c r="H107" s="22">
        <f>IFERROR(VLOOKUP($A107,'Swim Time'!$C$13:$D$1000,2,0),"")</f>
        <v>41105.496485648146</v>
      </c>
      <c r="I107" s="23">
        <f t="shared" si="41"/>
        <v>41105.003430092591</v>
      </c>
      <c r="J107" s="22">
        <f>IFERROR(VLOOKUP($A107,'Bike Times'!$C$13:$D$1000,2,0),"")</f>
        <v>41105.506773379631</v>
      </c>
      <c r="K107" s="23">
        <f t="shared" si="42"/>
        <v>1.0287731485732365E-2</v>
      </c>
      <c r="L107" s="22">
        <f>IFERROR(VLOOKUP($A107,'Finish Times'!$C$13:$D$1000,2,0),"")</f>
        <v>41105.514835416667</v>
      </c>
      <c r="M107" s="23">
        <f t="shared" si="43"/>
        <v>8.0620370354154147E-3</v>
      </c>
      <c r="N107" s="30">
        <f t="shared" si="44"/>
        <v>41105.021779861112</v>
      </c>
      <c r="O107" s="2">
        <f t="shared" si="45"/>
        <v>5</v>
      </c>
      <c r="P107" s="2"/>
      <c r="Q107" s="2"/>
      <c r="R107" s="2"/>
      <c r="S107" s="2"/>
    </row>
    <row r="108" spans="1:19" ht="15" x14ac:dyDescent="0.25">
      <c r="A108" s="21">
        <v>72</v>
      </c>
      <c r="B108" s="34" t="s">
        <v>55</v>
      </c>
      <c r="C108" s="34" t="s">
        <v>56</v>
      </c>
      <c r="D108" s="36" t="s">
        <v>10</v>
      </c>
      <c r="E108" s="34" t="s">
        <v>107</v>
      </c>
      <c r="F108" s="34" t="s">
        <v>100</v>
      </c>
      <c r="G108" s="33">
        <v>0.49305555555555558</v>
      </c>
      <c r="H108" s="22">
        <f>IFERROR(VLOOKUP($A108,'Swim Time'!$C$13:$D$1000,2,0),"")</f>
        <v>41105.496967592589</v>
      </c>
      <c r="I108" s="23">
        <f t="shared" si="41"/>
        <v>41105.003912037035</v>
      </c>
      <c r="J108" s="22">
        <f>IFERROR(VLOOKUP($A108,'Bike Times'!$C$13:$D$1000,2,0),"")</f>
        <v>41105.507077546295</v>
      </c>
      <c r="K108" s="23">
        <f t="shared" si="42"/>
        <v>1.0109953705978114E-2</v>
      </c>
      <c r="L108" s="22">
        <f>IFERROR(VLOOKUP($A108,'Finish Times'!$C$13:$D$1000,2,0),"")</f>
        <v>41105.516980902779</v>
      </c>
      <c r="M108" s="23">
        <f t="shared" si="43"/>
        <v>9.9033564838464372E-3</v>
      </c>
      <c r="N108" s="30">
        <f t="shared" si="44"/>
        <v>41105.023925347225</v>
      </c>
      <c r="O108" s="2">
        <f t="shared" si="45"/>
        <v>6</v>
      </c>
    </row>
    <row r="109" spans="1:19" ht="15" x14ac:dyDescent="0.25">
      <c r="A109" s="21">
        <v>62</v>
      </c>
      <c r="B109" s="34" t="s">
        <v>93</v>
      </c>
      <c r="C109" s="34" t="s">
        <v>87</v>
      </c>
      <c r="D109" s="36" t="s">
        <v>10</v>
      </c>
      <c r="E109" s="34" t="s">
        <v>107</v>
      </c>
      <c r="F109" s="34" t="s">
        <v>100</v>
      </c>
      <c r="G109" s="33">
        <v>0.49305555555555558</v>
      </c>
      <c r="H109" s="22">
        <f>IFERROR(VLOOKUP($A109,'Swim Time'!$C$13:$D$1000,2,0),"")</f>
        <v>41105.497189583337</v>
      </c>
      <c r="I109" s="23">
        <f t="shared" si="41"/>
        <v>41105.004134027782</v>
      </c>
      <c r="J109" s="22">
        <f>IFERROR(VLOOKUP($A109,'Bike Times'!$C$13:$D$1000,2,0),"")</f>
        <v>41105.507835879631</v>
      </c>
      <c r="K109" s="23">
        <f t="shared" si="42"/>
        <v>1.0646296293998603E-2</v>
      </c>
      <c r="L109" s="22">
        <f>IFERROR(VLOOKUP($A109,'Finish Times'!$C$13:$D$1000,2,0),"")</f>
        <v>41105.51761678241</v>
      </c>
      <c r="M109" s="23">
        <f t="shared" si="43"/>
        <v>9.780902779311873E-3</v>
      </c>
      <c r="N109" s="30">
        <f t="shared" si="44"/>
        <v>41105.024561226855</v>
      </c>
      <c r="O109" s="2">
        <f t="shared" si="45"/>
        <v>7</v>
      </c>
    </row>
    <row r="110" spans="1:19" ht="15" x14ac:dyDescent="0.25">
      <c r="A110" s="21">
        <v>79</v>
      </c>
      <c r="B110" s="34" t="s">
        <v>91</v>
      </c>
      <c r="C110" s="34" t="s">
        <v>92</v>
      </c>
      <c r="D110" s="36" t="s">
        <v>10</v>
      </c>
      <c r="E110" s="34" t="s">
        <v>107</v>
      </c>
      <c r="F110" s="34" t="s">
        <v>100</v>
      </c>
      <c r="G110" s="33">
        <v>0.49305555555555558</v>
      </c>
      <c r="H110" s="22">
        <f>IFERROR(VLOOKUP($A110,'Swim Time'!$C$13:$D$1000,2,0),"")</f>
        <v>41105.497313541666</v>
      </c>
      <c r="I110" s="23">
        <f t="shared" si="41"/>
        <v>41105.004257986111</v>
      </c>
      <c r="J110" s="22">
        <f>IFERROR(VLOOKUP($A110,'Bike Times'!$C$13:$D$1000,2,0),"")</f>
        <v>41105.508258217589</v>
      </c>
      <c r="K110" s="23">
        <f t="shared" si="42"/>
        <v>1.0944675923383329E-2</v>
      </c>
      <c r="L110" s="22">
        <f>IFERROR(VLOOKUP($A110,'Finish Times'!$C$13:$D$1000,2,0),"")</f>
        <v>41105.518693518519</v>
      </c>
      <c r="M110" s="23">
        <f t="shared" si="43"/>
        <v>1.0435300930112135E-2</v>
      </c>
      <c r="N110" s="30">
        <f t="shared" si="44"/>
        <v>41105.025637962965</v>
      </c>
      <c r="O110" s="2">
        <f t="shared" si="45"/>
        <v>8</v>
      </c>
    </row>
    <row r="111" spans="1:19" ht="15" x14ac:dyDescent="0.25">
      <c r="A111" s="21">
        <v>80</v>
      </c>
      <c r="B111" s="34" t="s">
        <v>179</v>
      </c>
      <c r="C111" s="34" t="s">
        <v>180</v>
      </c>
      <c r="D111" s="36" t="s">
        <v>10</v>
      </c>
      <c r="E111" s="34" t="s">
        <v>107</v>
      </c>
      <c r="F111" s="34" t="s">
        <v>182</v>
      </c>
      <c r="G111" s="33">
        <v>0.49305555555555558</v>
      </c>
      <c r="H111" s="22">
        <f>IFERROR(VLOOKUP($A111,'Swim Time'!$C$13:$D$1000,2,0),"")</f>
        <v>41105.498367476852</v>
      </c>
      <c r="I111" s="23">
        <f t="shared" si="41"/>
        <v>41105.005311921297</v>
      </c>
      <c r="J111" s="22">
        <f>IFERROR(VLOOKUP($A111,'Bike Times'!$C$13:$D$1000,2,0),"")</f>
        <v>41105.511198958331</v>
      </c>
      <c r="K111" s="23">
        <f t="shared" si="42"/>
        <v>1.2831481479224749E-2</v>
      </c>
      <c r="L111" s="22">
        <f>IFERROR(VLOOKUP($A111,'Finish Times'!$C$13:$D$1000,2,0),"")</f>
        <v>41105.52097326389</v>
      </c>
      <c r="M111" s="23">
        <f t="shared" si="43"/>
        <v>9.7743055594037287E-3</v>
      </c>
      <c r="N111" s="30">
        <f t="shared" si="44"/>
        <v>41105.027917708336</v>
      </c>
      <c r="O111" s="2">
        <f t="shared" si="45"/>
        <v>9</v>
      </c>
    </row>
    <row r="112" spans="1:19" ht="15" x14ac:dyDescent="0.25">
      <c r="A112" s="21">
        <v>63</v>
      </c>
      <c r="B112" s="34" t="s">
        <v>18</v>
      </c>
      <c r="C112" s="34" t="s">
        <v>177</v>
      </c>
      <c r="D112" s="36" t="s">
        <v>10</v>
      </c>
      <c r="E112" s="34" t="s">
        <v>107</v>
      </c>
      <c r="F112" s="34" t="s">
        <v>181</v>
      </c>
      <c r="G112" s="33" t="s">
        <v>215</v>
      </c>
      <c r="H112" s="22" t="str">
        <f>IFERROR(VLOOKUP($A112,'Swim Time'!$C$13:$D$1000,2,0),"")</f>
        <v/>
      </c>
      <c r="I112" s="23" t="str">
        <f t="shared" si="41"/>
        <v/>
      </c>
      <c r="J112" s="22" t="str">
        <f>IFERROR(VLOOKUP($A112,'Bike Times'!$C$13:$D$1000,2,0),"")</f>
        <v/>
      </c>
      <c r="K112" s="23" t="str">
        <f t="shared" si="42"/>
        <v/>
      </c>
      <c r="L112" s="22" t="str">
        <f>IFERROR(VLOOKUP($A112,'Finish Times'!$C$13:$D$1000,2,0),"")</f>
        <v/>
      </c>
      <c r="M112" s="23" t="str">
        <f t="shared" si="43"/>
        <v/>
      </c>
      <c r="N112" s="30" t="str">
        <f t="shared" si="44"/>
        <v/>
      </c>
      <c r="O112" s="2" t="str">
        <f t="shared" si="45"/>
        <v/>
      </c>
    </row>
    <row r="113" spans="1:15" ht="15" x14ac:dyDescent="0.25">
      <c r="A113" s="21">
        <v>70</v>
      </c>
      <c r="B113" s="34" t="s">
        <v>49</v>
      </c>
      <c r="C113" s="34" t="s">
        <v>34</v>
      </c>
      <c r="D113" s="36" t="s">
        <v>10</v>
      </c>
      <c r="E113" s="34" t="s">
        <v>107</v>
      </c>
      <c r="F113" s="34"/>
      <c r="G113" s="33" t="s">
        <v>215</v>
      </c>
      <c r="H113" s="22" t="str">
        <f>IFERROR(VLOOKUP($A113,'Swim Time'!$C$13:$D$1000,2,0),"")</f>
        <v/>
      </c>
      <c r="I113" s="23" t="str">
        <f t="shared" si="41"/>
        <v/>
      </c>
      <c r="J113" s="22" t="str">
        <f>IFERROR(VLOOKUP($A113,'Bike Times'!$C$13:$D$1000,2,0),"")</f>
        <v/>
      </c>
      <c r="K113" s="23" t="str">
        <f t="shared" si="42"/>
        <v/>
      </c>
      <c r="L113" s="22" t="str">
        <f>IFERROR(VLOOKUP($A113,'Finish Times'!$C$13:$D$1000,2,0),"")</f>
        <v/>
      </c>
      <c r="M113" s="23" t="str">
        <f t="shared" si="43"/>
        <v/>
      </c>
      <c r="N113" s="30" t="str">
        <f t="shared" si="44"/>
        <v/>
      </c>
      <c r="O113" s="2" t="str">
        <f t="shared" si="45"/>
        <v/>
      </c>
    </row>
    <row r="114" spans="1:15" ht="15" x14ac:dyDescent="0.25">
      <c r="A114" s="21">
        <v>78</v>
      </c>
      <c r="B114" s="34" t="s">
        <v>179</v>
      </c>
      <c r="C114" s="34" t="s">
        <v>180</v>
      </c>
      <c r="D114" s="36" t="s">
        <v>10</v>
      </c>
      <c r="E114" s="34" t="s">
        <v>107</v>
      </c>
      <c r="F114" s="34" t="s">
        <v>182</v>
      </c>
      <c r="G114" s="33" t="s">
        <v>215</v>
      </c>
      <c r="H114" s="22" t="str">
        <f>IFERROR(VLOOKUP($A114,'Swim Time'!$C$13:$D$1000,2,0),"")</f>
        <v/>
      </c>
      <c r="I114" s="23" t="str">
        <f t="shared" si="41"/>
        <v/>
      </c>
      <c r="J114" s="22" t="str">
        <f>IFERROR(VLOOKUP($A114,'Bike Times'!$C$13:$D$1000,2,0),"")</f>
        <v/>
      </c>
      <c r="K114" s="23" t="str">
        <f t="shared" si="42"/>
        <v/>
      </c>
      <c r="L114" s="22" t="str">
        <f>IFERROR(VLOOKUP($A114,'Finish Times'!$C$13:$D$1000,2,0),"")</f>
        <v/>
      </c>
      <c r="M114" s="23" t="str">
        <f t="shared" si="43"/>
        <v/>
      </c>
      <c r="N114" s="30" t="str">
        <f t="shared" si="44"/>
        <v/>
      </c>
      <c r="O114" s="2" t="str">
        <f t="shared" si="45"/>
        <v/>
      </c>
    </row>
    <row r="115" spans="1:15" ht="15" x14ac:dyDescent="0.25">
      <c r="A115" s="21"/>
      <c r="B115" s="34"/>
      <c r="C115" s="34"/>
      <c r="D115" s="36"/>
      <c r="E115" s="34"/>
      <c r="F115" s="34"/>
      <c r="G115" s="33"/>
      <c r="H115" s="22"/>
      <c r="I115" s="23"/>
      <c r="J115" s="22"/>
      <c r="K115" s="23"/>
      <c r="L115" s="22"/>
      <c r="M115" s="23"/>
      <c r="N115" s="30"/>
      <c r="O115" s="2" t="str">
        <f t="shared" ref="O115" si="46">IFERROR(RANK($N115,tristar3_f,1),"")</f>
        <v/>
      </c>
    </row>
    <row r="116" spans="1:15" x14ac:dyDescent="0.2">
      <c r="A116" s="56" t="s">
        <v>211</v>
      </c>
      <c r="B116" s="56"/>
      <c r="C116" s="56"/>
      <c r="D116" s="56"/>
      <c r="E116" s="56"/>
      <c r="F116" s="56"/>
      <c r="G116" s="56"/>
      <c r="H116" s="56"/>
      <c r="I116" s="56"/>
      <c r="J116" s="56"/>
      <c r="K116" s="56"/>
      <c r="L116" s="56"/>
      <c r="M116" s="56"/>
      <c r="N116" s="56"/>
      <c r="O116" s="56"/>
    </row>
    <row r="117" spans="1:15" x14ac:dyDescent="0.2">
      <c r="A117" s="57"/>
      <c r="B117" s="57"/>
      <c r="C117" s="57"/>
      <c r="D117" s="57"/>
      <c r="E117" s="57"/>
      <c r="F117" s="57"/>
      <c r="G117" s="57"/>
      <c r="H117" s="57"/>
      <c r="I117" s="57"/>
      <c r="J117" s="57"/>
      <c r="K117" s="57"/>
      <c r="L117" s="57"/>
      <c r="M117" s="57"/>
      <c r="N117" s="57"/>
      <c r="O117" s="57"/>
    </row>
    <row r="118" spans="1:15" ht="30" x14ac:dyDescent="0.2">
      <c r="A118" s="19" t="s">
        <v>97</v>
      </c>
      <c r="B118" s="19" t="s">
        <v>0</v>
      </c>
      <c r="C118" s="20" t="s">
        <v>16</v>
      </c>
      <c r="D118" s="20" t="s">
        <v>17</v>
      </c>
      <c r="E118" s="20" t="s">
        <v>102</v>
      </c>
      <c r="F118" s="20" t="s">
        <v>138</v>
      </c>
      <c r="G118" s="20" t="s">
        <v>83</v>
      </c>
      <c r="H118" s="20" t="s">
        <v>1</v>
      </c>
      <c r="I118" s="20" t="s">
        <v>115</v>
      </c>
      <c r="J118" s="20" t="s">
        <v>2</v>
      </c>
      <c r="K118" s="20" t="s">
        <v>3</v>
      </c>
      <c r="L118" s="20" t="s">
        <v>4</v>
      </c>
      <c r="M118" s="20" t="s">
        <v>116</v>
      </c>
      <c r="N118" s="20" t="s">
        <v>5</v>
      </c>
      <c r="O118" s="20" t="s">
        <v>117</v>
      </c>
    </row>
    <row r="119" spans="1:15" ht="15" x14ac:dyDescent="0.25">
      <c r="A119" s="38">
        <v>64</v>
      </c>
      <c r="B119" t="s">
        <v>70</v>
      </c>
      <c r="C119" t="s">
        <v>12</v>
      </c>
      <c r="D119" t="s">
        <v>8</v>
      </c>
      <c r="E119" s="34" t="s">
        <v>108</v>
      </c>
      <c r="F119" t="s">
        <v>140</v>
      </c>
      <c r="G119" s="33">
        <v>0.49305555555555558</v>
      </c>
      <c r="H119" s="22">
        <f>IFERROR(VLOOKUP($A119,'Swim Time'!$C$13:$D$1000,2,0),"")</f>
        <v>41105.496063541665</v>
      </c>
      <c r="I119" s="23">
        <f t="shared" ref="I119:I127" si="47">IF(OR(G119="DNS",H119=""),"",(SUM(H119-G119)))</f>
        <v>41105.00300798611</v>
      </c>
      <c r="J119" s="22">
        <f>IFERROR(VLOOKUP($A119,'Bike Times'!$C$13:$D$1000,2,0),"")</f>
        <v>41105.504363888889</v>
      </c>
      <c r="K119" s="23">
        <f t="shared" ref="K119:K127" si="48">IF(OR(H119="",J119=""),"",(SUM(J119-H119)))</f>
        <v>8.3003472245763987E-3</v>
      </c>
      <c r="L119" s="22">
        <f>IFERROR(VLOOKUP($A119,'Finish Times'!$C$13:$D$1000,2,0),"")</f>
        <v>41105.510880787035</v>
      </c>
      <c r="M119" s="23">
        <f t="shared" ref="M119:M127" si="49">IF(OR(L119="",J119=""),"",(SUM(L119-J119)))</f>
        <v>6.516898145491723E-3</v>
      </c>
      <c r="N119" s="31">
        <f t="shared" ref="N119:N127" si="50">IF(L119="","",SUM(L119-G119))</f>
        <v>41105.01782523148</v>
      </c>
      <c r="O119" s="2">
        <f t="shared" ref="O119:O127" si="51">IFERROR(RANK($N119,tristar3_m,1),"")</f>
        <v>1</v>
      </c>
    </row>
    <row r="120" spans="1:15" ht="15" x14ac:dyDescent="0.25">
      <c r="A120" s="38">
        <v>76</v>
      </c>
      <c r="B120" t="s">
        <v>74</v>
      </c>
      <c r="C120" t="s">
        <v>62</v>
      </c>
      <c r="D120" t="s">
        <v>8</v>
      </c>
      <c r="E120" s="34" t="s">
        <v>108</v>
      </c>
      <c r="F120" t="s">
        <v>140</v>
      </c>
      <c r="G120" s="33">
        <v>0.49305555555555558</v>
      </c>
      <c r="H120" s="22">
        <f>IFERROR(VLOOKUP($A120,'Swim Time'!$C$13:$D$1000,2,0),"")</f>
        <v>41105.496240509259</v>
      </c>
      <c r="I120" s="23">
        <f t="shared" si="47"/>
        <v>41105.003184953704</v>
      </c>
      <c r="J120" s="22">
        <f>IFERROR(VLOOKUP($A120,'Bike Times'!$C$13:$D$1000,2,0),"")</f>
        <v>41105.504599768516</v>
      </c>
      <c r="K120" s="23">
        <f t="shared" si="48"/>
        <v>8.35925925639458E-3</v>
      </c>
      <c r="L120" s="22">
        <f>IFERROR(VLOOKUP($A120,'Finish Times'!$C$13:$D$1000,2,0),"")</f>
        <v>41105.512049305558</v>
      </c>
      <c r="M120" s="23">
        <f t="shared" si="49"/>
        <v>7.4495370427030139E-3</v>
      </c>
      <c r="N120" s="31">
        <f t="shared" si="50"/>
        <v>41105.018993750004</v>
      </c>
      <c r="O120" s="2">
        <f t="shared" si="51"/>
        <v>2</v>
      </c>
    </row>
    <row r="121" spans="1:15" ht="15" x14ac:dyDescent="0.25">
      <c r="A121" s="38">
        <v>75</v>
      </c>
      <c r="B121" t="s">
        <v>77</v>
      </c>
      <c r="C121" t="s">
        <v>60</v>
      </c>
      <c r="D121" t="s">
        <v>8</v>
      </c>
      <c r="E121" s="34" t="s">
        <v>108</v>
      </c>
      <c r="F121" t="s">
        <v>140</v>
      </c>
      <c r="G121" s="33">
        <v>0.49305555555555558</v>
      </c>
      <c r="H121" s="22">
        <f>IFERROR(VLOOKUP($A121,'Swim Time'!$C$13:$D$1000,2,0),"")</f>
        <v>41105.496996527778</v>
      </c>
      <c r="I121" s="23">
        <f t="shared" si="47"/>
        <v>41105.003940972223</v>
      </c>
      <c r="J121" s="22">
        <f>IFERROR(VLOOKUP($A121,'Bike Times'!$C$13:$D$1000,2,0),"")</f>
        <v>41105.506253009262</v>
      </c>
      <c r="K121" s="23">
        <f t="shared" si="48"/>
        <v>9.2564814840443432E-3</v>
      </c>
      <c r="L121" s="22">
        <f>IFERROR(VLOOKUP($A121,'Finish Times'!$C$13:$D$1000,2,0),"")</f>
        <v>41105.513146990743</v>
      </c>
      <c r="M121" s="23">
        <f t="shared" si="49"/>
        <v>6.8939814809709787E-3</v>
      </c>
      <c r="N121" s="31">
        <f t="shared" si="50"/>
        <v>41105.020091435188</v>
      </c>
      <c r="O121" s="2">
        <f t="shared" si="51"/>
        <v>3</v>
      </c>
    </row>
    <row r="122" spans="1:15" ht="15" x14ac:dyDescent="0.25">
      <c r="A122" s="38">
        <v>66</v>
      </c>
      <c r="B122" t="s">
        <v>78</v>
      </c>
      <c r="C122" t="s">
        <v>79</v>
      </c>
      <c r="D122" t="s">
        <v>8</v>
      </c>
      <c r="E122" s="34" t="s">
        <v>108</v>
      </c>
      <c r="F122" t="s">
        <v>100</v>
      </c>
      <c r="G122" s="33">
        <v>0.49305555555555558</v>
      </c>
      <c r="H122" s="22">
        <f>IFERROR(VLOOKUP($A122,'Swim Time'!$C$13:$D$1000,2,0),"")</f>
        <v>41105.497020138886</v>
      </c>
      <c r="I122" s="23">
        <f t="shared" si="47"/>
        <v>41105.003964583331</v>
      </c>
      <c r="J122" s="22">
        <f>IFERROR(VLOOKUP($A122,'Bike Times'!$C$13:$D$1000,2,0),"")</f>
        <v>41105.506671527779</v>
      </c>
      <c r="K122" s="23">
        <f t="shared" si="48"/>
        <v>9.6513888929621316E-3</v>
      </c>
      <c r="L122" s="22">
        <f>IFERROR(VLOOKUP($A122,'Finish Times'!$C$13:$D$1000,2,0),"")</f>
        <v>41105.514196064818</v>
      </c>
      <c r="M122" s="23">
        <f t="shared" si="49"/>
        <v>7.5245370389893651E-3</v>
      </c>
      <c r="N122" s="31">
        <f t="shared" si="50"/>
        <v>41105.021140509263</v>
      </c>
      <c r="O122" s="2">
        <f t="shared" si="51"/>
        <v>4</v>
      </c>
    </row>
    <row r="123" spans="1:15" ht="15" x14ac:dyDescent="0.25">
      <c r="A123" s="38">
        <v>73</v>
      </c>
      <c r="B123" t="s">
        <v>22</v>
      </c>
      <c r="C123" t="s">
        <v>183</v>
      </c>
      <c r="D123" t="s">
        <v>8</v>
      </c>
      <c r="E123" s="34" t="s">
        <v>108</v>
      </c>
      <c r="F123" t="s">
        <v>100</v>
      </c>
      <c r="G123" s="33">
        <v>0.49305555555555558</v>
      </c>
      <c r="H123" s="22">
        <f>IFERROR(VLOOKUP($A123,'Swim Time'!$C$13:$D$1000,2,0),"")</f>
        <v>41105.496216666666</v>
      </c>
      <c r="I123" s="23">
        <f t="shared" si="47"/>
        <v>41105.003161111112</v>
      </c>
      <c r="J123" s="22">
        <f>IFERROR(VLOOKUP($A123,'Bike Times'!$C$13:$D$1000,2,0),"")</f>
        <v>41105.505822916668</v>
      </c>
      <c r="K123" s="23">
        <f t="shared" si="48"/>
        <v>9.6062500015250407E-3</v>
      </c>
      <c r="L123" s="22">
        <f>IFERROR(VLOOKUP($A123,'Finish Times'!$C$13:$D$1000,2,0),"")</f>
        <v>41105.514332060186</v>
      </c>
      <c r="M123" s="23">
        <f t="shared" si="49"/>
        <v>8.5091435175854713E-3</v>
      </c>
      <c r="N123" s="31">
        <f t="shared" si="50"/>
        <v>41105.021276504631</v>
      </c>
      <c r="O123" s="2">
        <f t="shared" si="51"/>
        <v>5</v>
      </c>
    </row>
    <row r="124" spans="1:15" ht="15" x14ac:dyDescent="0.25">
      <c r="A124" s="38">
        <v>81</v>
      </c>
      <c r="B124" t="s">
        <v>184</v>
      </c>
      <c r="C124" t="s">
        <v>174</v>
      </c>
      <c r="D124" t="s">
        <v>8</v>
      </c>
      <c r="E124" s="34" t="s">
        <v>108</v>
      </c>
      <c r="F124" t="s">
        <v>140</v>
      </c>
      <c r="G124" s="33">
        <v>0.49305555555555558</v>
      </c>
      <c r="H124" s="22">
        <f>IFERROR(VLOOKUP($A124,'Swim Time'!$C$13:$D$1000,2,0),"")</f>
        <v>41105.497845254627</v>
      </c>
      <c r="I124" s="23">
        <f t="shared" si="47"/>
        <v>41105.004789699073</v>
      </c>
      <c r="J124" s="22">
        <f>IFERROR(VLOOKUP($A124,'Bike Times'!$C$13:$D$1000,2,0),"")</f>
        <v>41105.507674305554</v>
      </c>
      <c r="K124" s="23">
        <f t="shared" si="48"/>
        <v>9.8290509267826565E-3</v>
      </c>
      <c r="L124" s="22">
        <f>IFERROR(VLOOKUP($A124,'Finish Times'!$C$13:$D$1000,2,0),"")</f>
        <v>41105.515606828703</v>
      </c>
      <c r="M124" s="23">
        <f t="shared" si="49"/>
        <v>7.9325231490656734E-3</v>
      </c>
      <c r="N124" s="31">
        <f t="shared" si="50"/>
        <v>41105.022551273149</v>
      </c>
      <c r="O124" s="2">
        <f t="shared" si="51"/>
        <v>6</v>
      </c>
    </row>
    <row r="125" spans="1:15" ht="15" x14ac:dyDescent="0.25">
      <c r="A125" s="38">
        <v>74</v>
      </c>
      <c r="B125" t="s">
        <v>95</v>
      </c>
      <c r="C125" t="s">
        <v>96</v>
      </c>
      <c r="D125" t="s">
        <v>8</v>
      </c>
      <c r="E125" s="34" t="s">
        <v>108</v>
      </c>
      <c r="F125" t="s">
        <v>185</v>
      </c>
      <c r="G125" s="33">
        <v>0.49305555555555558</v>
      </c>
      <c r="H125" s="22">
        <f>IFERROR(VLOOKUP($A125,'Swim Time'!$C$13:$D$1000,2,0),"")</f>
        <v>41105.497768171299</v>
      </c>
      <c r="I125" s="23">
        <f t="shared" si="47"/>
        <v>41105.004712615744</v>
      </c>
      <c r="J125" s="22">
        <f>IFERROR(VLOOKUP($A125,'Bike Times'!$C$13:$D$1000,2,0),"")</f>
        <v>41105.508290393518</v>
      </c>
      <c r="K125" s="23">
        <f t="shared" si="48"/>
        <v>1.0522222219151445E-2</v>
      </c>
      <c r="L125" s="22">
        <f>IFERROR(VLOOKUP($A125,'Finish Times'!$C$13:$D$1000,2,0),"")</f>
        <v>41105.515613541669</v>
      </c>
      <c r="M125" s="23">
        <f t="shared" si="49"/>
        <v>7.3231481510447338E-3</v>
      </c>
      <c r="N125" s="31">
        <f t="shared" si="50"/>
        <v>41105.022557986114</v>
      </c>
      <c r="O125" s="2">
        <f t="shared" si="51"/>
        <v>7</v>
      </c>
    </row>
    <row r="126" spans="1:15" ht="15" x14ac:dyDescent="0.25">
      <c r="A126" s="38">
        <v>61</v>
      </c>
      <c r="B126" t="s">
        <v>63</v>
      </c>
      <c r="C126" t="s">
        <v>94</v>
      </c>
      <c r="D126" t="s">
        <v>8</v>
      </c>
      <c r="E126" s="34" t="s">
        <v>108</v>
      </c>
      <c r="F126" t="s">
        <v>100</v>
      </c>
      <c r="G126" s="33">
        <v>0.49305555555555558</v>
      </c>
      <c r="H126" s="22">
        <f>IFERROR(VLOOKUP($A126,'Swim Time'!$C$13:$D$1000,2,0),"")</f>
        <v>41105.497975231483</v>
      </c>
      <c r="I126" s="23">
        <f t="shared" si="47"/>
        <v>41105.004919675928</v>
      </c>
      <c r="J126" s="22">
        <f>IFERROR(VLOOKUP($A126,'Bike Times'!$C$13:$D$1000,2,0),"")</f>
        <v>41105.507494791666</v>
      </c>
      <c r="K126" s="23">
        <f t="shared" si="48"/>
        <v>9.5195601825253107E-3</v>
      </c>
      <c r="L126" s="22">
        <f>IFERROR(VLOOKUP($A126,'Finish Times'!$C$13:$D$1000,2,0),"")</f>
        <v>41105.516223032406</v>
      </c>
      <c r="M126" s="23">
        <f t="shared" si="49"/>
        <v>8.7282407403108664E-3</v>
      </c>
      <c r="N126" s="31">
        <f t="shared" si="50"/>
        <v>41105.023167476851</v>
      </c>
      <c r="O126" s="2">
        <f t="shared" si="51"/>
        <v>8</v>
      </c>
    </row>
    <row r="127" spans="1:15" ht="15" x14ac:dyDescent="0.25">
      <c r="A127" s="38">
        <v>69</v>
      </c>
      <c r="B127" t="s">
        <v>58</v>
      </c>
      <c r="C127" t="s">
        <v>59</v>
      </c>
      <c r="D127" t="s">
        <v>8</v>
      </c>
      <c r="E127" s="34" t="s">
        <v>108</v>
      </c>
      <c r="F127" t="s">
        <v>140</v>
      </c>
      <c r="G127" s="33">
        <v>0.49305555555555558</v>
      </c>
      <c r="H127" s="22">
        <f>IFERROR(VLOOKUP($A127,'Swim Time'!$C$13:$D$1000,2,0),"")</f>
        <v>41105.497463888889</v>
      </c>
      <c r="I127" s="23">
        <f t="shared" si="47"/>
        <v>41105.004408333334</v>
      </c>
      <c r="J127" s="22" t="str">
        <f>IFERROR(VLOOKUP($A127,'Bike Times'!$C$13:$D$1000,2,0),"")</f>
        <v/>
      </c>
      <c r="K127" s="23" t="str">
        <f t="shared" si="48"/>
        <v/>
      </c>
      <c r="L127" s="22" t="str">
        <f>IFERROR(VLOOKUP($A127,'Finish Times'!$C$13:$D$1000,2,0),"")</f>
        <v/>
      </c>
      <c r="M127" s="23" t="str">
        <f t="shared" si="49"/>
        <v/>
      </c>
      <c r="N127" s="31" t="str">
        <f t="shared" si="50"/>
        <v/>
      </c>
      <c r="O127" s="2" t="str">
        <f t="shared" si="51"/>
        <v/>
      </c>
    </row>
    <row r="128" spans="1:15" ht="15" x14ac:dyDescent="0.25">
      <c r="A128" s="21"/>
      <c r="B128" s="34"/>
      <c r="C128" s="34"/>
      <c r="D128" s="36"/>
      <c r="E128" s="34"/>
      <c r="F128" s="34"/>
      <c r="G128" s="33"/>
      <c r="H128" s="22"/>
      <c r="I128" s="23"/>
      <c r="J128" s="22"/>
      <c r="K128" s="23"/>
      <c r="L128" s="22"/>
      <c r="M128" s="23"/>
      <c r="N128" s="31"/>
      <c r="O128" s="2" t="str">
        <f t="shared" ref="O128" si="52">IFERROR(RANK($N128,tristar3_m,1),"")</f>
        <v/>
      </c>
    </row>
    <row r="129" spans="1:15" x14ac:dyDescent="0.2">
      <c r="A129" s="56" t="s">
        <v>212</v>
      </c>
      <c r="B129" s="56"/>
      <c r="C129" s="56"/>
      <c r="D129" s="56"/>
      <c r="E129" s="56"/>
      <c r="F129" s="56"/>
      <c r="G129" s="56"/>
      <c r="H129" s="56"/>
      <c r="I129" s="56"/>
      <c r="J129" s="56"/>
      <c r="K129" s="56"/>
      <c r="L129" s="56"/>
      <c r="M129" s="56"/>
      <c r="N129" s="56"/>
      <c r="O129" s="56"/>
    </row>
    <row r="130" spans="1:15" x14ac:dyDescent="0.2">
      <c r="A130" s="57"/>
      <c r="B130" s="57"/>
      <c r="C130" s="57"/>
      <c r="D130" s="57"/>
      <c r="E130" s="57"/>
      <c r="F130" s="57"/>
      <c r="G130" s="57"/>
      <c r="H130" s="57"/>
      <c r="I130" s="57"/>
      <c r="J130" s="57"/>
      <c r="K130" s="57"/>
      <c r="L130" s="57"/>
      <c r="M130" s="57"/>
      <c r="N130" s="57"/>
      <c r="O130" s="57"/>
    </row>
    <row r="131" spans="1:15" ht="30" x14ac:dyDescent="0.2">
      <c r="A131" s="19" t="s">
        <v>97</v>
      </c>
      <c r="B131" s="19" t="s">
        <v>0</v>
      </c>
      <c r="C131" s="20" t="s">
        <v>16</v>
      </c>
      <c r="D131" s="20" t="s">
        <v>17</v>
      </c>
      <c r="E131" s="20" t="s">
        <v>102</v>
      </c>
      <c r="F131" s="20" t="s">
        <v>138</v>
      </c>
      <c r="G131" s="20" t="s">
        <v>83</v>
      </c>
      <c r="H131" s="20" t="s">
        <v>1</v>
      </c>
      <c r="I131" s="20" t="s">
        <v>115</v>
      </c>
      <c r="J131" s="20" t="s">
        <v>2</v>
      </c>
      <c r="K131" s="20" t="s">
        <v>3</v>
      </c>
      <c r="L131" s="20" t="s">
        <v>4</v>
      </c>
      <c r="M131" s="20" t="s">
        <v>116</v>
      </c>
      <c r="N131" s="20" t="s">
        <v>5</v>
      </c>
      <c r="O131" s="20" t="s">
        <v>117</v>
      </c>
    </row>
    <row r="132" spans="1:15" ht="15" x14ac:dyDescent="0.25">
      <c r="A132" s="41">
        <v>92</v>
      </c>
      <c r="B132" s="34" t="s">
        <v>54</v>
      </c>
      <c r="C132" s="34" t="s">
        <v>60</v>
      </c>
      <c r="D132" s="36" t="s">
        <v>10</v>
      </c>
      <c r="E132" s="34"/>
      <c r="F132" s="34" t="s">
        <v>140</v>
      </c>
      <c r="G132" s="33">
        <v>0.52083333333333337</v>
      </c>
      <c r="H132" s="22">
        <f>IFERROR(VLOOKUP($A132,'Swim Time'!$C$13:$D$1000,2,0),"")</f>
        <v>41105.524946874997</v>
      </c>
      <c r="I132" s="23">
        <f t="shared" ref="I132:I141" si="53">IF(OR(G132="DNS",H132=""),"",(SUM(H132-G132)))</f>
        <v>41105.004113541661</v>
      </c>
      <c r="J132" s="22">
        <f>IFERROR(VLOOKUP($A132,'Bike Times'!$C$13:$D$1000,2,0),"")</f>
        <v>41105.536096643518</v>
      </c>
      <c r="K132" s="23">
        <f t="shared" ref="K132:K141" si="54">IF(OR(H132="",J132=""),"",(SUM(J132-H132)))</f>
        <v>1.1149768521136139E-2</v>
      </c>
      <c r="L132" s="22">
        <f>IFERROR(VLOOKUP($A132,'Finish Times'!$C$13:$D$1000,2,0),"")</f>
        <v>41105.545193287035</v>
      </c>
      <c r="M132" s="23">
        <f t="shared" ref="M132:M141" si="55">IF(OR(L132="",J132=""),"",(SUM(L132-J132)))</f>
        <v>9.0966435163863935E-3</v>
      </c>
      <c r="N132" s="27">
        <f t="shared" ref="N132:N141" si="56">IF(L132="","",SUM(L132-G132))</f>
        <v>41105.024359953699</v>
      </c>
      <c r="O132" s="2">
        <f t="shared" ref="O132:O142" si="57">IFERROR(RANK($N132,youth_f,1),"")</f>
        <v>1</v>
      </c>
    </row>
    <row r="133" spans="1:15" ht="15" x14ac:dyDescent="0.25">
      <c r="A133" s="41">
        <v>93</v>
      </c>
      <c r="B133" s="34" t="s">
        <v>189</v>
      </c>
      <c r="C133" s="34" t="s">
        <v>36</v>
      </c>
      <c r="D133" s="36" t="s">
        <v>10</v>
      </c>
      <c r="E133" s="34"/>
      <c r="F133" s="34" t="s">
        <v>141</v>
      </c>
      <c r="G133" s="33">
        <v>0.52083333333333337</v>
      </c>
      <c r="H133" s="22">
        <f>IFERROR(VLOOKUP($A133,'Swim Time'!$C$13:$D$1000,2,0),"")</f>
        <v>41105.524918634263</v>
      </c>
      <c r="I133" s="23">
        <f t="shared" si="53"/>
        <v>41105.004085300927</v>
      </c>
      <c r="J133" s="22">
        <f>IFERROR(VLOOKUP($A133,'Bike Times'!$C$13:$D$1000,2,0),"")</f>
        <v>41105.53602349537</v>
      </c>
      <c r="K133" s="23">
        <f t="shared" si="54"/>
        <v>1.1104861107014585E-2</v>
      </c>
      <c r="L133" s="22">
        <f>IFERROR(VLOOKUP($A133,'Finish Times'!$C$13:$D$1000,2,0),"")</f>
        <v>41105.54571377315</v>
      </c>
      <c r="M133" s="23">
        <f t="shared" si="55"/>
        <v>9.6902777804643847E-3</v>
      </c>
      <c r="N133" s="27">
        <f t="shared" si="56"/>
        <v>41105.024880439814</v>
      </c>
      <c r="O133" s="2">
        <f t="shared" si="57"/>
        <v>2</v>
      </c>
    </row>
    <row r="134" spans="1:15" ht="15" x14ac:dyDescent="0.25">
      <c r="A134" s="41">
        <v>86</v>
      </c>
      <c r="B134" s="34" t="s">
        <v>187</v>
      </c>
      <c r="C134" s="34" t="s">
        <v>125</v>
      </c>
      <c r="D134" s="36" t="s">
        <v>10</v>
      </c>
      <c r="E134" s="34" t="s">
        <v>109</v>
      </c>
      <c r="F134" s="34" t="s">
        <v>141</v>
      </c>
      <c r="G134" s="33">
        <v>0.52083333333333337</v>
      </c>
      <c r="H134" s="22">
        <f>IFERROR(VLOOKUP($A134,'Swim Time'!$C$13:$D$1000,2,0),"")</f>
        <v>41105.525324305556</v>
      </c>
      <c r="I134" s="23">
        <f t="shared" si="53"/>
        <v>41105.00449097222</v>
      </c>
      <c r="J134" s="22">
        <f>IFERROR(VLOOKUP($A134,'Bike Times'!$C$13:$D$1000,2,0),"")</f>
        <v>41105.536735416666</v>
      </c>
      <c r="K134" s="23">
        <f t="shared" si="54"/>
        <v>1.1411111110646743E-2</v>
      </c>
      <c r="L134" s="22">
        <f>IFERROR(VLOOKUP($A134,'Finish Times'!$C$13:$D$1000,2,0),"")</f>
        <v>41105.546283217591</v>
      </c>
      <c r="M134" s="23">
        <f t="shared" si="55"/>
        <v>9.5478009243379347E-3</v>
      </c>
      <c r="N134" s="27">
        <f t="shared" si="56"/>
        <v>41105.025449884255</v>
      </c>
      <c r="O134" s="2">
        <f t="shared" si="57"/>
        <v>3</v>
      </c>
    </row>
    <row r="135" spans="1:15" ht="15" x14ac:dyDescent="0.25">
      <c r="A135" s="41">
        <v>90</v>
      </c>
      <c r="B135" s="34" t="s">
        <v>61</v>
      </c>
      <c r="C135" s="34" t="s">
        <v>82</v>
      </c>
      <c r="D135" s="36" t="s">
        <v>10</v>
      </c>
      <c r="E135" s="34"/>
      <c r="F135" s="34" t="s">
        <v>100</v>
      </c>
      <c r="G135" s="33">
        <v>0.52083333333333337</v>
      </c>
      <c r="H135" s="22">
        <f>IFERROR(VLOOKUP($A135,'Swim Time'!$C$13:$D$1000,2,0),"")</f>
        <v>41105.525535763889</v>
      </c>
      <c r="I135" s="23">
        <f t="shared" si="53"/>
        <v>41105.004702430553</v>
      </c>
      <c r="J135" s="22">
        <f>IFERROR(VLOOKUP($A135,'Bike Times'!$C$13:$D$1000,2,0),"")</f>
        <v>41105.537666898148</v>
      </c>
      <c r="K135" s="23">
        <f t="shared" si="54"/>
        <v>1.2131134259107057E-2</v>
      </c>
      <c r="L135" s="22">
        <f>IFERROR(VLOOKUP($A135,'Finish Times'!$C$13:$D$1000,2,0),"")</f>
        <v>41105.549115972222</v>
      </c>
      <c r="M135" s="23">
        <f t="shared" si="55"/>
        <v>1.1449074074334931E-2</v>
      </c>
      <c r="N135" s="27">
        <f t="shared" si="56"/>
        <v>41105.028282638887</v>
      </c>
      <c r="O135" s="2">
        <f t="shared" si="57"/>
        <v>4</v>
      </c>
    </row>
    <row r="136" spans="1:15" ht="15" x14ac:dyDescent="0.25">
      <c r="A136" s="41">
        <v>83</v>
      </c>
      <c r="B136" s="34" t="s">
        <v>13</v>
      </c>
      <c r="C136" s="34" t="s">
        <v>65</v>
      </c>
      <c r="D136" s="36" t="s">
        <v>10</v>
      </c>
      <c r="E136" s="34" t="s">
        <v>109</v>
      </c>
      <c r="F136" s="34" t="s">
        <v>100</v>
      </c>
      <c r="G136" s="33">
        <v>0.52083333333333337</v>
      </c>
      <c r="H136" s="22">
        <f>IFERROR(VLOOKUP($A136,'Swim Time'!$C$13:$D$1000,2,0),"")</f>
        <v>41105.526694907407</v>
      </c>
      <c r="I136" s="23">
        <f t="shared" si="53"/>
        <v>41105.005861574071</v>
      </c>
      <c r="J136" s="22">
        <f>IFERROR(VLOOKUP($A136,'Bike Times'!$C$13:$D$1000,2,0),"")</f>
        <v>41105.539014930553</v>
      </c>
      <c r="K136" s="23">
        <f t="shared" si="54"/>
        <v>1.232002314645797E-2</v>
      </c>
      <c r="L136" s="22">
        <f>IFERROR(VLOOKUP($A136,'Finish Times'!$C$13:$D$1000,2,0),"")</f>
        <v>41105.55010659722</v>
      </c>
      <c r="M136" s="23">
        <f t="shared" si="55"/>
        <v>1.1091666667198297E-2</v>
      </c>
      <c r="N136" s="27">
        <f t="shared" si="56"/>
        <v>41105.029273263885</v>
      </c>
      <c r="O136" s="2">
        <f t="shared" si="57"/>
        <v>5</v>
      </c>
    </row>
    <row r="137" spans="1:15" ht="15" x14ac:dyDescent="0.25">
      <c r="A137" s="41">
        <v>95</v>
      </c>
      <c r="B137" s="34" t="s">
        <v>190</v>
      </c>
      <c r="C137" s="34" t="s">
        <v>191</v>
      </c>
      <c r="D137" s="36" t="s">
        <v>10</v>
      </c>
      <c r="E137" s="34"/>
      <c r="F137" s="34" t="s">
        <v>192</v>
      </c>
      <c r="G137" s="33">
        <v>0.52083333333333337</v>
      </c>
      <c r="H137" s="22">
        <f>IFERROR(VLOOKUP($A137,'Swim Time'!$C$13:$D$1000,2,0),"")</f>
        <v>41105.525483912039</v>
      </c>
      <c r="I137" s="23">
        <f t="shared" si="53"/>
        <v>41105.004650578703</v>
      </c>
      <c r="J137" s="22">
        <f>IFERROR(VLOOKUP($A137,'Bike Times'!$C$13:$D$1000,2,0),"")</f>
        <v>41105.539967013887</v>
      </c>
      <c r="K137" s="23">
        <f t="shared" si="54"/>
        <v>1.4483101847872604E-2</v>
      </c>
      <c r="L137" s="22">
        <f>IFERROR(VLOOKUP($A137,'Finish Times'!$C$13:$D$1000,2,0),"")</f>
        <v>41105.550385879629</v>
      </c>
      <c r="M137" s="23">
        <f t="shared" si="55"/>
        <v>1.0418865742394701E-2</v>
      </c>
      <c r="N137" s="27">
        <f t="shared" si="56"/>
        <v>41105.029552546293</v>
      </c>
      <c r="O137" s="2">
        <f t="shared" si="57"/>
        <v>6</v>
      </c>
    </row>
    <row r="138" spans="1:15" ht="15" x14ac:dyDescent="0.25">
      <c r="A138" s="41">
        <v>89</v>
      </c>
      <c r="B138" s="34" t="s">
        <v>80</v>
      </c>
      <c r="C138" s="34" t="s">
        <v>81</v>
      </c>
      <c r="D138" s="36" t="s">
        <v>10</v>
      </c>
      <c r="E138" s="34"/>
      <c r="F138" s="34" t="s">
        <v>100</v>
      </c>
      <c r="G138" s="33">
        <v>0.52083333333333337</v>
      </c>
      <c r="H138" s="22">
        <f>IFERROR(VLOOKUP($A138,'Swim Time'!$C$13:$D$1000,2,0),"")</f>
        <v>41105.527280439812</v>
      </c>
      <c r="I138" s="23">
        <f t="shared" si="53"/>
        <v>41105.006447106476</v>
      </c>
      <c r="J138" s="22">
        <f>IFERROR(VLOOKUP($A138,'Bike Times'!$C$13:$D$1000,2,0),"")</f>
        <v>41105.539730555553</v>
      </c>
      <c r="K138" s="23">
        <f t="shared" si="54"/>
        <v>1.2450115740648471E-2</v>
      </c>
      <c r="L138" s="22">
        <f>IFERROR(VLOOKUP($A138,'Finish Times'!$C$13:$D$1000,2,0),"")</f>
        <v>41105.550956597224</v>
      </c>
      <c r="M138" s="23">
        <f t="shared" si="55"/>
        <v>1.1226041671761777E-2</v>
      </c>
      <c r="N138" s="27">
        <f t="shared" si="56"/>
        <v>41105.030123263889</v>
      </c>
      <c r="O138" s="2">
        <f t="shared" si="57"/>
        <v>7</v>
      </c>
    </row>
    <row r="139" spans="1:15" ht="15" x14ac:dyDescent="0.25">
      <c r="A139" s="41">
        <v>94</v>
      </c>
      <c r="B139" s="34" t="s">
        <v>9</v>
      </c>
      <c r="C139" s="34" t="s">
        <v>135</v>
      </c>
      <c r="D139" s="36" t="s">
        <v>10</v>
      </c>
      <c r="E139" s="34"/>
      <c r="F139" s="34" t="s">
        <v>140</v>
      </c>
      <c r="G139" s="33">
        <v>0.52083333333333337</v>
      </c>
      <c r="H139" s="22">
        <f>IFERROR(VLOOKUP($A139,'Swim Time'!$C$13:$D$1000,2,0),"")</f>
        <v>41105.52679398148</v>
      </c>
      <c r="I139" s="23">
        <f t="shared" si="53"/>
        <v>41105.005960648145</v>
      </c>
      <c r="J139" s="22">
        <f>IFERROR(VLOOKUP($A139,'Bike Times'!$C$13:$D$1000,2,0),"")</f>
        <v>41105.540247800927</v>
      </c>
      <c r="K139" s="23">
        <f t="shared" si="54"/>
        <v>1.3453819447022397E-2</v>
      </c>
      <c r="L139" s="22">
        <f>IFERROR(VLOOKUP($A139,'Finish Times'!$C$13:$D$1000,2,0),"")</f>
        <v>41105.553052083334</v>
      </c>
      <c r="M139" s="23">
        <f t="shared" si="55"/>
        <v>1.2804282407159917E-2</v>
      </c>
      <c r="N139" s="27">
        <f t="shared" si="56"/>
        <v>41105.032218749999</v>
      </c>
      <c r="O139" s="2">
        <f t="shared" si="57"/>
        <v>8</v>
      </c>
    </row>
    <row r="140" spans="1:15" ht="15" x14ac:dyDescent="0.25">
      <c r="A140" s="41">
        <v>84</v>
      </c>
      <c r="B140" s="34" t="s">
        <v>186</v>
      </c>
      <c r="C140" s="34" t="s">
        <v>12</v>
      </c>
      <c r="D140" s="36" t="s">
        <v>10</v>
      </c>
      <c r="E140" s="34" t="s">
        <v>109</v>
      </c>
      <c r="F140" s="34" t="s">
        <v>140</v>
      </c>
      <c r="G140" s="33" t="s">
        <v>215</v>
      </c>
      <c r="H140" s="22" t="str">
        <f>IFERROR(VLOOKUP($A140,'Swim Time'!$C$13:$D$1000,2,0),"")</f>
        <v/>
      </c>
      <c r="I140" s="23" t="str">
        <f t="shared" si="53"/>
        <v/>
      </c>
      <c r="J140" s="22" t="str">
        <f>IFERROR(VLOOKUP($A140,'Bike Times'!$C$13:$D$1000,2,0),"")</f>
        <v/>
      </c>
      <c r="K140" s="23" t="str">
        <f t="shared" si="54"/>
        <v/>
      </c>
      <c r="L140" s="22" t="str">
        <f>IFERROR(VLOOKUP($A140,'Finish Times'!$C$13:$D$1000,2,0),"")</f>
        <v/>
      </c>
      <c r="M140" s="23" t="str">
        <f t="shared" si="55"/>
        <v/>
      </c>
      <c r="N140" s="27" t="str">
        <f t="shared" si="56"/>
        <v/>
      </c>
      <c r="O140" s="2" t="str">
        <f t="shared" si="57"/>
        <v/>
      </c>
    </row>
    <row r="141" spans="1:15" ht="15" x14ac:dyDescent="0.25">
      <c r="A141" s="41">
        <v>87</v>
      </c>
      <c r="B141" s="34" t="s">
        <v>71</v>
      </c>
      <c r="C141" s="34" t="s">
        <v>188</v>
      </c>
      <c r="D141" s="36" t="s">
        <v>10</v>
      </c>
      <c r="E141" s="34" t="s">
        <v>109</v>
      </c>
      <c r="F141" s="34" t="s">
        <v>149</v>
      </c>
      <c r="G141" s="33" t="s">
        <v>215</v>
      </c>
      <c r="H141" s="22" t="str">
        <f>IFERROR(VLOOKUP($A141,'Swim Time'!$C$13:$D$1000,2,0),"")</f>
        <v/>
      </c>
      <c r="I141" s="23" t="str">
        <f t="shared" si="53"/>
        <v/>
      </c>
      <c r="J141" s="22" t="str">
        <f>IFERROR(VLOOKUP($A141,'Bike Times'!$C$13:$D$1000,2,0),"")</f>
        <v/>
      </c>
      <c r="K141" s="23" t="str">
        <f t="shared" si="54"/>
        <v/>
      </c>
      <c r="L141" s="22" t="str">
        <f>IFERROR(VLOOKUP($A141,'Finish Times'!$C$13:$D$1000,2,0),"")</f>
        <v/>
      </c>
      <c r="M141" s="23" t="str">
        <f t="shared" si="55"/>
        <v/>
      </c>
      <c r="N141" s="27" t="str">
        <f t="shared" si="56"/>
        <v/>
      </c>
      <c r="O141" s="2" t="str">
        <f t="shared" si="57"/>
        <v/>
      </c>
    </row>
    <row r="142" spans="1:15" ht="15" x14ac:dyDescent="0.25">
      <c r="A142" s="41"/>
      <c r="B142" s="34"/>
      <c r="C142" s="34"/>
      <c r="D142" s="36"/>
      <c r="E142" s="34"/>
      <c r="F142" s="34"/>
      <c r="G142" s="33"/>
      <c r="H142" s="22"/>
      <c r="I142" s="23"/>
      <c r="J142" s="22"/>
      <c r="K142" s="23"/>
      <c r="L142" s="22"/>
      <c r="M142" s="23"/>
      <c r="N142" s="27"/>
      <c r="O142" s="2" t="str">
        <f t="shared" si="57"/>
        <v/>
      </c>
    </row>
    <row r="143" spans="1:15" x14ac:dyDescent="0.2">
      <c r="A143" s="56" t="s">
        <v>213</v>
      </c>
      <c r="B143" s="56"/>
      <c r="C143" s="56"/>
      <c r="D143" s="56"/>
      <c r="E143" s="56"/>
      <c r="F143" s="56"/>
      <c r="G143" s="56"/>
      <c r="H143" s="56"/>
      <c r="I143" s="56"/>
      <c r="J143" s="56"/>
      <c r="K143" s="56"/>
      <c r="L143" s="56"/>
      <c r="M143" s="56"/>
      <c r="N143" s="56"/>
      <c r="O143" s="56"/>
    </row>
    <row r="144" spans="1:15" x14ac:dyDescent="0.2">
      <c r="A144" s="57"/>
      <c r="B144" s="57"/>
      <c r="C144" s="57"/>
      <c r="D144" s="57"/>
      <c r="E144" s="57"/>
      <c r="F144" s="57"/>
      <c r="G144" s="57"/>
      <c r="H144" s="57"/>
      <c r="I144" s="57"/>
      <c r="J144" s="57"/>
      <c r="K144" s="57"/>
      <c r="L144" s="57"/>
      <c r="M144" s="57"/>
      <c r="N144" s="57"/>
      <c r="O144" s="57"/>
    </row>
    <row r="145" spans="1:15" ht="30" x14ac:dyDescent="0.2">
      <c r="A145" s="19" t="s">
        <v>97</v>
      </c>
      <c r="B145" s="19" t="s">
        <v>0</v>
      </c>
      <c r="C145" s="20" t="s">
        <v>16</v>
      </c>
      <c r="D145" s="20" t="s">
        <v>17</v>
      </c>
      <c r="E145" s="20" t="s">
        <v>102</v>
      </c>
      <c r="F145" s="20" t="s">
        <v>138</v>
      </c>
      <c r="G145" s="20" t="s">
        <v>83</v>
      </c>
      <c r="H145" s="20" t="s">
        <v>1</v>
      </c>
      <c r="I145" s="20" t="s">
        <v>115</v>
      </c>
      <c r="J145" s="20" t="s">
        <v>2</v>
      </c>
      <c r="K145" s="20" t="s">
        <v>3</v>
      </c>
      <c r="L145" s="20" t="s">
        <v>4</v>
      </c>
      <c r="M145" s="20" t="s">
        <v>116</v>
      </c>
      <c r="N145" s="20" t="s">
        <v>5</v>
      </c>
      <c r="O145" s="20" t="s">
        <v>117</v>
      </c>
    </row>
    <row r="146" spans="1:15" ht="15" x14ac:dyDescent="0.25">
      <c r="A146" s="41">
        <v>85</v>
      </c>
      <c r="B146" s="34" t="s">
        <v>58</v>
      </c>
      <c r="C146" s="34" t="s">
        <v>53</v>
      </c>
      <c r="D146" s="36" t="s">
        <v>8</v>
      </c>
      <c r="E146" s="34" t="s">
        <v>110</v>
      </c>
      <c r="F146" s="34" t="s">
        <v>140</v>
      </c>
      <c r="G146" s="33">
        <v>0.52083333333333337</v>
      </c>
      <c r="H146" s="22">
        <f>IFERROR(VLOOKUP($A146,'Swim Time'!$C$13:$D$1000,2,0),"")</f>
        <v>41105.524966550925</v>
      </c>
      <c r="I146" s="23">
        <f t="shared" ref="I146:I153" si="58">IF(OR(G146="DNS",H146=""),"",(SUM(H146-G146)))</f>
        <v>41105.00413321759</v>
      </c>
      <c r="J146" s="22">
        <f>IFERROR(VLOOKUP($A146,'Bike Times'!$C$13:$D$1000,2,0),"")</f>
        <v>41105.534946180553</v>
      </c>
      <c r="K146" s="23">
        <f t="shared" ref="K146:K153" si="59">IF(OR(H146="",J146=""),"",(SUM(J146-H146)))</f>
        <v>9.9796296271961182E-3</v>
      </c>
      <c r="L146" s="22">
        <f>IFERROR(VLOOKUP($A146,'Finish Times'!$C$13:$D$1000,2,0),"")</f>
        <v>41105.542709374997</v>
      </c>
      <c r="M146" s="23">
        <f t="shared" ref="M146:M153" si="60">IF(OR(L146="",J146=""),"",(SUM(L146-J146)))</f>
        <v>7.7631944441236556E-3</v>
      </c>
      <c r="N146" s="24">
        <f t="shared" ref="N146:N153" si="61">IF(L146="","",SUM(L146-G146))</f>
        <v>41105.021876041661</v>
      </c>
      <c r="O146" s="2">
        <f t="shared" ref="O146:O153" si="62">IFERROR(RANK($N146,youth_m,1),"")</f>
        <v>1</v>
      </c>
    </row>
    <row r="147" spans="1:15" ht="15" x14ac:dyDescent="0.25">
      <c r="A147" s="41">
        <v>99</v>
      </c>
      <c r="B147" s="39" t="s">
        <v>200</v>
      </c>
      <c r="C147" s="39" t="s">
        <v>201</v>
      </c>
      <c r="D147" s="40" t="s">
        <v>8</v>
      </c>
      <c r="E147" s="34" t="s">
        <v>110</v>
      </c>
      <c r="F147" s="34" t="s">
        <v>203</v>
      </c>
      <c r="G147" s="33">
        <v>0.52083333333333337</v>
      </c>
      <c r="H147" s="22">
        <f>IFERROR(VLOOKUP($A147,'Swim Time'!$C$13:$D$1000,2,0),"")</f>
        <v>41105.524662962962</v>
      </c>
      <c r="I147" s="23">
        <f t="shared" si="58"/>
        <v>41105.003829629626</v>
      </c>
      <c r="J147" s="22">
        <f>IFERROR(VLOOKUP($A147,'Bike Times'!$C$13:$D$1000,2,0),"")</f>
        <v>41105.535010416665</v>
      </c>
      <c r="K147" s="23">
        <f t="shared" si="59"/>
        <v>1.0347453702706844E-2</v>
      </c>
      <c r="L147" s="22">
        <f>IFERROR(VLOOKUP($A147,'Finish Times'!$C$13:$D$1000,2,0),"")</f>
        <v>41105.543823726854</v>
      </c>
      <c r="M147" s="23">
        <f t="shared" si="60"/>
        <v>8.8133101889980026E-3</v>
      </c>
      <c r="N147" s="24">
        <f t="shared" si="61"/>
        <v>41105.022990393518</v>
      </c>
      <c r="O147" s="2">
        <f t="shared" si="62"/>
        <v>2</v>
      </c>
    </row>
    <row r="148" spans="1:15" ht="15" x14ac:dyDescent="0.25">
      <c r="A148" s="41">
        <v>96</v>
      </c>
      <c r="B148" s="39" t="s">
        <v>22</v>
      </c>
      <c r="C148" s="39" t="s">
        <v>197</v>
      </c>
      <c r="D148" s="40" t="s">
        <v>8</v>
      </c>
      <c r="E148" s="34" t="s">
        <v>110</v>
      </c>
      <c r="F148" s="34" t="s">
        <v>149</v>
      </c>
      <c r="G148" s="33">
        <v>0.52083333333333337</v>
      </c>
      <c r="H148" s="22">
        <f>IFERROR(VLOOKUP($A148,'Swim Time'!$C$13:$D$1000,2,0),"")</f>
        <v>41105.525795717593</v>
      </c>
      <c r="I148" s="23">
        <f t="shared" si="58"/>
        <v>41105.004962384257</v>
      </c>
      <c r="J148" s="22">
        <f>IFERROR(VLOOKUP($A148,'Bike Times'!$C$13:$D$1000,2,0),"")</f>
        <v>41105.535893402775</v>
      </c>
      <c r="K148" s="23">
        <f t="shared" si="59"/>
        <v>1.0097685182699934E-2</v>
      </c>
      <c r="L148" s="22">
        <f>IFERROR(VLOOKUP($A148,'Finish Times'!$C$13:$D$1000,2,0),"")</f>
        <v>41105.543850000002</v>
      </c>
      <c r="M148" s="23">
        <f t="shared" si="60"/>
        <v>7.9565972264390439E-3</v>
      </c>
      <c r="N148" s="24">
        <f t="shared" si="61"/>
        <v>41105.023016666666</v>
      </c>
      <c r="O148" s="2">
        <f t="shared" si="62"/>
        <v>3</v>
      </c>
    </row>
    <row r="149" spans="1:15" ht="15" x14ac:dyDescent="0.25">
      <c r="A149" s="41">
        <v>97</v>
      </c>
      <c r="B149" s="39" t="s">
        <v>63</v>
      </c>
      <c r="C149" s="39" t="s">
        <v>195</v>
      </c>
      <c r="D149" s="40" t="s">
        <v>8</v>
      </c>
      <c r="E149" s="34" t="s">
        <v>110</v>
      </c>
      <c r="F149" s="34"/>
      <c r="G149" s="33">
        <v>0.52083333333333337</v>
      </c>
      <c r="H149" s="22">
        <f>IFERROR(VLOOKUP($A149,'Swim Time'!$C$13:$D$1000,2,0),"")</f>
        <v>41105.525183564816</v>
      </c>
      <c r="I149" s="23">
        <f t="shared" si="58"/>
        <v>41105.00435023148</v>
      </c>
      <c r="J149" s="22">
        <f>IFERROR(VLOOKUP($A149,'Bike Times'!$C$13:$D$1000,2,0),"")</f>
        <v>41105.535521759259</v>
      </c>
      <c r="K149" s="23">
        <f t="shared" si="59"/>
        <v>1.0338194442738313E-2</v>
      </c>
      <c r="L149" s="22">
        <f>IFERROR(VLOOKUP($A149,'Finish Times'!$C$13:$D$1000,2,0),"")</f>
        <v>41105.544053819445</v>
      </c>
      <c r="M149" s="23">
        <f t="shared" si="60"/>
        <v>8.5320601865532808E-3</v>
      </c>
      <c r="N149" s="24">
        <f t="shared" si="61"/>
        <v>41105.023220486109</v>
      </c>
      <c r="O149" s="2">
        <f t="shared" si="62"/>
        <v>4</v>
      </c>
    </row>
    <row r="150" spans="1:15" ht="15" x14ac:dyDescent="0.25">
      <c r="A150" s="41">
        <v>88</v>
      </c>
      <c r="B150" s="34" t="s">
        <v>42</v>
      </c>
      <c r="C150" s="34" t="s">
        <v>195</v>
      </c>
      <c r="D150" s="36" t="s">
        <v>8</v>
      </c>
      <c r="E150" s="34" t="s">
        <v>110</v>
      </c>
      <c r="F150" s="34" t="s">
        <v>149</v>
      </c>
      <c r="G150" s="33">
        <v>0.52083333333333337</v>
      </c>
      <c r="H150" s="22">
        <f>IFERROR(VLOOKUP($A150,'Swim Time'!$C$13:$D$1000,2,0),"")</f>
        <v>41105.524835185184</v>
      </c>
      <c r="I150" s="23">
        <f t="shared" si="58"/>
        <v>41105.004001851848</v>
      </c>
      <c r="J150" s="22">
        <f>IFERROR(VLOOKUP($A150,'Bike Times'!$C$13:$D$1000,2,0),"")</f>
        <v>41105.535874074078</v>
      </c>
      <c r="K150" s="23">
        <f t="shared" si="59"/>
        <v>1.1038888893381227E-2</v>
      </c>
      <c r="L150" s="22">
        <f>IFERROR(VLOOKUP($A150,'Finish Times'!$C$13:$D$1000,2,0),"")</f>
        <v>41105.544789120373</v>
      </c>
      <c r="M150" s="23">
        <f t="shared" si="60"/>
        <v>8.9150462954421528E-3</v>
      </c>
      <c r="N150" s="24">
        <f t="shared" si="61"/>
        <v>41105.023955787037</v>
      </c>
      <c r="O150" s="2">
        <f t="shared" si="62"/>
        <v>5</v>
      </c>
    </row>
    <row r="151" spans="1:15" ht="15" x14ac:dyDescent="0.25">
      <c r="A151" s="41">
        <v>91</v>
      </c>
      <c r="B151" s="39" t="s">
        <v>196</v>
      </c>
      <c r="C151" s="39" t="s">
        <v>195</v>
      </c>
      <c r="D151" s="40" t="s">
        <v>8</v>
      </c>
      <c r="E151" s="34" t="s">
        <v>110</v>
      </c>
      <c r="F151" s="34" t="s">
        <v>149</v>
      </c>
      <c r="G151" s="33">
        <v>0.52083333333333337</v>
      </c>
      <c r="H151" s="22">
        <f>IFERROR(VLOOKUP($A151,'Swim Time'!$C$13:$D$1000,2,0),"")</f>
        <v>41105.525736342592</v>
      </c>
      <c r="I151" s="23">
        <f t="shared" si="58"/>
        <v>41105.004903009256</v>
      </c>
      <c r="J151" s="22">
        <f>IFERROR(VLOOKUP($A151,'Bike Times'!$C$13:$D$1000,2,0),"")</f>
        <v>41105.537216319448</v>
      </c>
      <c r="K151" s="23">
        <f t="shared" si="59"/>
        <v>1.1479976856207941E-2</v>
      </c>
      <c r="L151" s="22">
        <f>IFERROR(VLOOKUP($A151,'Finish Times'!$C$13:$D$1000,2,0),"")</f>
        <v>41105.546765509258</v>
      </c>
      <c r="M151" s="23">
        <f t="shared" si="60"/>
        <v>9.5491898100590333E-3</v>
      </c>
      <c r="N151" s="24">
        <f t="shared" si="61"/>
        <v>41105.025932175922</v>
      </c>
      <c r="O151" s="2">
        <f t="shared" si="62"/>
        <v>6</v>
      </c>
    </row>
    <row r="152" spans="1:15" ht="15" x14ac:dyDescent="0.25">
      <c r="A152" s="41">
        <v>98</v>
      </c>
      <c r="B152" s="39" t="s">
        <v>198</v>
      </c>
      <c r="C152" s="39" t="s">
        <v>199</v>
      </c>
      <c r="D152" s="40" t="s">
        <v>8</v>
      </c>
      <c r="E152" s="34" t="s">
        <v>110</v>
      </c>
      <c r="F152" s="34" t="s">
        <v>100</v>
      </c>
      <c r="G152" s="33">
        <v>0.52083333333333337</v>
      </c>
      <c r="H152" s="22">
        <f>IFERROR(VLOOKUP($A152,'Swim Time'!$C$13:$D$1000,2,0),"")</f>
        <v>41105.530436921297</v>
      </c>
      <c r="I152" s="23">
        <f t="shared" si="58"/>
        <v>41105.009603587961</v>
      </c>
      <c r="J152" s="22">
        <f>IFERROR(VLOOKUP($A152,'Bike Times'!$C$13:$D$1000,2,0),"")</f>
        <v>41105.541274305557</v>
      </c>
      <c r="K152" s="23">
        <f t="shared" si="59"/>
        <v>1.0837384259502869E-2</v>
      </c>
      <c r="L152" s="22">
        <f>IFERROR(VLOOKUP($A152,'Finish Times'!$C$13:$D$1000,2,0),"")</f>
        <v>41105.55191076389</v>
      </c>
      <c r="M152" s="23">
        <f t="shared" si="60"/>
        <v>1.0636458333465271E-2</v>
      </c>
      <c r="N152" s="24">
        <f t="shared" si="61"/>
        <v>41105.031077430554</v>
      </c>
      <c r="O152" s="2">
        <f t="shared" si="62"/>
        <v>7</v>
      </c>
    </row>
    <row r="153" spans="1:15" ht="15" x14ac:dyDescent="0.25">
      <c r="A153" s="41">
        <v>82</v>
      </c>
      <c r="B153" s="34" t="s">
        <v>193</v>
      </c>
      <c r="C153" s="34" t="s">
        <v>194</v>
      </c>
      <c r="D153" s="36" t="s">
        <v>8</v>
      </c>
      <c r="E153" s="34" t="s">
        <v>110</v>
      </c>
      <c r="F153" s="34" t="s">
        <v>202</v>
      </c>
      <c r="G153" s="33" t="s">
        <v>215</v>
      </c>
      <c r="H153" s="22" t="str">
        <f>IFERROR(VLOOKUP($A153,'Swim Time'!$C$13:$D$1000,2,0),"")</f>
        <v/>
      </c>
      <c r="I153" s="23" t="str">
        <f t="shared" si="58"/>
        <v/>
      </c>
      <c r="J153" s="22" t="str">
        <f>IFERROR(VLOOKUP($A153,'Bike Times'!$C$13:$D$1000,2,0),"")</f>
        <v/>
      </c>
      <c r="K153" s="23" t="str">
        <f t="shared" si="59"/>
        <v/>
      </c>
      <c r="L153" s="22" t="str">
        <f>IFERROR(VLOOKUP($A153,'Finish Times'!$C$13:$D$1000,2,0),"")</f>
        <v/>
      </c>
      <c r="M153" s="23" t="str">
        <f t="shared" si="60"/>
        <v/>
      </c>
      <c r="N153" s="24" t="str">
        <f t="shared" si="61"/>
        <v/>
      </c>
      <c r="O153" s="2" t="str">
        <f t="shared" si="62"/>
        <v/>
      </c>
    </row>
    <row r="154" spans="1:15" ht="15" x14ac:dyDescent="0.25">
      <c r="A154" s="21"/>
      <c r="D154" s="40"/>
      <c r="E154" s="34" t="s">
        <v>110</v>
      </c>
      <c r="F154" s="34"/>
      <c r="G154" s="33"/>
      <c r="H154" s="22" t="str">
        <f>IFERROR(VLOOKUP($A154,'Swim Time'!$C$13:$D$1000,2,0),"")</f>
        <v/>
      </c>
      <c r="I154" s="23" t="str">
        <f t="shared" ref="I154" si="63">IF(OR(G154="DNS",H154=""),"",(SUM(H154-G154)))</f>
        <v/>
      </c>
      <c r="J154" s="22" t="str">
        <f>IFERROR(VLOOKUP($A154,'Bike Times'!$C$13:$D$1000,2,0),"")</f>
        <v/>
      </c>
      <c r="K154" s="23" t="str">
        <f t="shared" ref="K154" si="64">IF(OR(H154="",J154=""),"",(SUM(J154-H154)))</f>
        <v/>
      </c>
      <c r="L154" s="22" t="str">
        <f>IFERROR(VLOOKUP($A154,'Finish Times'!$C$13:$D$1000,2,0),"")</f>
        <v/>
      </c>
      <c r="M154" s="23" t="str">
        <f t="shared" ref="M154" si="65">IF(OR(L154="",J154=""),"",(SUM(L154-J154)))</f>
        <v/>
      </c>
      <c r="N154" s="24" t="str">
        <f t="shared" ref="N154" si="66">IF(L154="","",SUM(L154-G154))</f>
        <v/>
      </c>
      <c r="O154" s="2" t="str">
        <f t="shared" ref="O154" si="67">IFERROR(RANK($N154,youth_m,1),"")</f>
        <v/>
      </c>
    </row>
  </sheetData>
  <sheetProtection selectLockedCells="1"/>
  <sortState ref="A146:S153">
    <sortCondition ref="O146:O153"/>
  </sortState>
  <mergeCells count="10">
    <mergeCell ref="A100:O101"/>
    <mergeCell ref="A116:O117"/>
    <mergeCell ref="A129:O130"/>
    <mergeCell ref="A143:O144"/>
    <mergeCell ref="A1:O2"/>
    <mergeCell ref="A13:O14"/>
    <mergeCell ref="A25:O26"/>
    <mergeCell ref="A44:O45"/>
    <mergeCell ref="A57:O58"/>
    <mergeCell ref="A74:O75"/>
  </mergeCells>
  <pageMargins left="0.70866141732283472" right="0.70866141732283472" top="0.74803149606299213" bottom="1.33" header="0.31496062992125984" footer="0.31496062992125984"/>
  <pageSetup paperSize="9" scale="69" fitToHeight="5" orientation="landscape" horizontalDpi="4294967292" r:id="rId1"/>
  <rowBreaks count="1" manualBreakCount="1">
    <brk id="24"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500"/>
  <sheetViews>
    <sheetView topLeftCell="A9" zoomScaleNormal="100" workbookViewId="0">
      <pane ySplit="4" topLeftCell="A91" activePane="bottomLeft" state="frozenSplit"/>
      <selection activeCell="A9" sqref="A9"/>
      <selection pane="bottomLeft" activeCell="C100" sqref="C100"/>
    </sheetView>
  </sheetViews>
  <sheetFormatPr defaultRowHeight="12.75" x14ac:dyDescent="0.2"/>
  <cols>
    <col min="1" max="2" width="2.140625" style="2" customWidth="1"/>
    <col min="3" max="3" width="24.140625" style="2" customWidth="1"/>
    <col min="4" max="4" width="22.5703125" style="2" customWidth="1"/>
    <col min="5" max="5" width="18" style="2" customWidth="1"/>
    <col min="6" max="6" width="4.7109375" style="2" customWidth="1"/>
    <col min="7" max="7" width="9.140625" style="2"/>
    <col min="8" max="10" width="5.85546875" style="2" customWidth="1"/>
    <col min="11" max="11" width="9.140625" style="2"/>
    <col min="12" max="12" width="4.5703125" style="2" customWidth="1"/>
    <col min="13" max="16384" width="9.140625" style="2"/>
  </cols>
  <sheetData>
    <row r="1" spans="1:22" hidden="1" x14ac:dyDescent="0.2"/>
    <row r="2" spans="1:22" hidden="1" x14ac:dyDescent="0.2">
      <c r="S2" s="3"/>
      <c r="T2" s="3"/>
      <c r="U2" s="3"/>
      <c r="V2" s="3"/>
    </row>
    <row r="3" spans="1:22" hidden="1" x14ac:dyDescent="0.2">
      <c r="S3" s="3"/>
      <c r="T3" s="3"/>
      <c r="U3" s="3"/>
      <c r="V3" s="3"/>
    </row>
    <row r="4" spans="1:22" hidden="1" x14ac:dyDescent="0.2">
      <c r="S4" s="3"/>
      <c r="T4" s="3"/>
      <c r="U4" s="3"/>
      <c r="V4" s="3"/>
    </row>
    <row r="5" spans="1:22" hidden="1" x14ac:dyDescent="0.2">
      <c r="S5" s="3"/>
      <c r="T5" s="3"/>
      <c r="U5" s="3"/>
      <c r="V5" s="3"/>
    </row>
    <row r="6" spans="1:22" hidden="1" x14ac:dyDescent="0.2">
      <c r="S6" s="3"/>
      <c r="T6" s="3"/>
      <c r="U6" s="3"/>
      <c r="V6" s="3"/>
    </row>
    <row r="7" spans="1:22" hidden="1" x14ac:dyDescent="0.2">
      <c r="S7" s="3"/>
      <c r="T7" s="3"/>
      <c r="U7" s="3"/>
      <c r="V7" s="3"/>
    </row>
    <row r="8" spans="1:22" hidden="1" x14ac:dyDescent="0.2">
      <c r="S8" s="3"/>
      <c r="T8" s="3"/>
      <c r="U8" s="3"/>
      <c r="V8" s="3"/>
    </row>
    <row r="9" spans="1:22" ht="22.5" customHeight="1" x14ac:dyDescent="0.2">
      <c r="A9" s="3"/>
      <c r="B9" s="3"/>
      <c r="C9" s="58" t="s">
        <v>100</v>
      </c>
      <c r="D9" s="58"/>
      <c r="E9" s="58"/>
      <c r="F9" s="3"/>
      <c r="G9" s="59" t="s">
        <v>114</v>
      </c>
      <c r="H9" s="60"/>
      <c r="I9" s="60"/>
      <c r="J9" s="60"/>
      <c r="K9" s="61"/>
      <c r="L9" s="3"/>
      <c r="M9" s="3"/>
      <c r="N9" s="3"/>
      <c r="O9" s="3"/>
      <c r="P9" s="3"/>
      <c r="Q9" s="3"/>
      <c r="R9" s="3"/>
      <c r="S9" s="3"/>
      <c r="T9" s="3"/>
      <c r="U9" s="3"/>
      <c r="V9" s="3"/>
    </row>
    <row r="10" spans="1:22" ht="15" customHeight="1" x14ac:dyDescent="0.2">
      <c r="A10" s="3"/>
      <c r="B10" s="3"/>
      <c r="C10" s="4"/>
      <c r="D10" s="5"/>
      <c r="E10" s="3"/>
      <c r="F10" s="3"/>
      <c r="G10" s="62"/>
      <c r="H10" s="63"/>
      <c r="I10" s="63"/>
      <c r="J10" s="63"/>
      <c r="K10" s="64"/>
      <c r="L10" s="3"/>
      <c r="M10" s="6" t="s">
        <v>111</v>
      </c>
      <c r="N10" s="7"/>
      <c r="O10" s="7"/>
      <c r="P10" s="7"/>
      <c r="Q10" s="8"/>
      <c r="R10" s="3"/>
      <c r="S10" s="3"/>
      <c r="T10" s="3"/>
      <c r="U10" s="3"/>
      <c r="V10" s="3"/>
    </row>
    <row r="11" spans="1:22" ht="66.75" customHeight="1" x14ac:dyDescent="0.2">
      <c r="A11" s="3"/>
      <c r="B11" s="3"/>
      <c r="C11" s="4" t="s">
        <v>101</v>
      </c>
      <c r="D11" s="5">
        <v>41105</v>
      </c>
      <c r="E11" s="3"/>
      <c r="F11" s="3"/>
      <c r="G11" s="62"/>
      <c r="H11" s="63"/>
      <c r="I11" s="63"/>
      <c r="J11" s="63"/>
      <c r="K11" s="64"/>
      <c r="L11" s="3"/>
      <c r="M11" s="68" t="s">
        <v>121</v>
      </c>
      <c r="N11" s="69"/>
      <c r="O11" s="69"/>
      <c r="P11" s="69"/>
      <c r="Q11" s="70"/>
      <c r="R11" s="3"/>
      <c r="S11" s="3"/>
      <c r="T11" s="3"/>
      <c r="U11" s="3"/>
      <c r="V11" s="3"/>
    </row>
    <row r="12" spans="1:22" ht="38.25" customHeight="1" x14ac:dyDescent="0.2">
      <c r="A12" s="3"/>
      <c r="B12" s="3"/>
      <c r="C12" s="45" t="s">
        <v>97</v>
      </c>
      <c r="D12" s="45" t="s">
        <v>98</v>
      </c>
      <c r="E12" s="45" t="s">
        <v>119</v>
      </c>
      <c r="F12" s="3"/>
      <c r="G12" s="65"/>
      <c r="H12" s="66"/>
      <c r="I12" s="66"/>
      <c r="J12" s="66"/>
      <c r="K12" s="67"/>
      <c r="L12" s="3"/>
      <c r="M12" s="10" t="s">
        <v>120</v>
      </c>
      <c r="N12" s="3"/>
      <c r="O12" s="3"/>
      <c r="P12" s="3"/>
      <c r="Q12" s="3"/>
      <c r="R12" s="3"/>
      <c r="S12" s="3"/>
      <c r="T12" s="3"/>
      <c r="U12" s="3"/>
      <c r="V12" s="3"/>
    </row>
    <row r="13" spans="1:22" s="43" customFormat="1" ht="24" customHeight="1" x14ac:dyDescent="0.35">
      <c r="A13" s="42"/>
      <c r="B13" s="42"/>
      <c r="C13" s="46">
        <v>1</v>
      </c>
      <c r="D13" s="49">
        <v>41105.429351388892</v>
      </c>
      <c r="E13" s="50">
        <f>IF('Swim Time'!C13="","",'Swim Time'!D13-VLOOKUP($C13,'List of Entrants'!$A$4:$G$954,7,0))</f>
        <v>41105.00087916667</v>
      </c>
      <c r="F13" s="42"/>
      <c r="G13" s="42"/>
      <c r="H13" s="42"/>
      <c r="I13" s="42"/>
      <c r="J13" s="42"/>
      <c r="K13" s="42"/>
      <c r="L13" s="42"/>
      <c r="M13" s="42"/>
      <c r="N13" s="42"/>
      <c r="O13" s="42"/>
      <c r="P13" s="42"/>
      <c r="Q13" s="42"/>
      <c r="R13" s="42"/>
      <c r="S13" s="42"/>
      <c r="T13" s="42"/>
      <c r="U13" s="42"/>
      <c r="V13" s="42"/>
    </row>
    <row r="14" spans="1:22" s="43" customFormat="1" ht="24" customHeight="1" x14ac:dyDescent="0.35">
      <c r="A14" s="42"/>
      <c r="B14" s="42"/>
      <c r="C14" s="46">
        <v>5</v>
      </c>
      <c r="D14" s="49">
        <v>41105.435877314812</v>
      </c>
      <c r="E14" s="50">
        <f>IF('Swim Time'!C14="","",'Swim Time'!D14-VLOOKUP($C14,'List of Entrants'!$A$4:$G$954,7,0))</f>
        <v>41105.002312500001</v>
      </c>
      <c r="F14" s="42"/>
      <c r="G14" s="42"/>
      <c r="H14" s="42"/>
      <c r="I14" s="42"/>
      <c r="J14" s="42"/>
      <c r="K14" s="42"/>
      <c r="L14" s="42"/>
      <c r="M14" s="42"/>
      <c r="N14" s="42"/>
      <c r="O14" s="42"/>
      <c r="P14" s="42"/>
      <c r="Q14" s="42"/>
      <c r="R14" s="42"/>
      <c r="S14" s="42"/>
      <c r="T14" s="42"/>
      <c r="U14" s="42"/>
      <c r="V14" s="42"/>
    </row>
    <row r="15" spans="1:22" s="43" customFormat="1" ht="24" customHeight="1" x14ac:dyDescent="0.35">
      <c r="A15" s="42"/>
      <c r="B15" s="42"/>
      <c r="C15" s="46">
        <v>21</v>
      </c>
      <c r="D15" s="49">
        <v>41105.435897916665</v>
      </c>
      <c r="E15" s="50">
        <f>IF('Swim Time'!C15="","",'Swim Time'!D15-VLOOKUP($C15,'List of Entrants'!$A$4:$G$954,7,0))</f>
        <v>41105.002333101853</v>
      </c>
      <c r="F15" s="42"/>
      <c r="G15" s="42"/>
      <c r="H15" s="42"/>
      <c r="I15" s="42"/>
      <c r="J15" s="42"/>
      <c r="K15" s="42"/>
      <c r="L15" s="42"/>
      <c r="M15" s="42"/>
      <c r="N15" s="42"/>
      <c r="O15" s="42"/>
      <c r="P15" s="42"/>
      <c r="Q15" s="42"/>
      <c r="R15" s="42"/>
      <c r="S15" s="42"/>
      <c r="T15" s="42"/>
      <c r="U15" s="42"/>
      <c r="V15" s="42"/>
    </row>
    <row r="16" spans="1:22" s="43" customFormat="1" ht="24" customHeight="1" x14ac:dyDescent="0.35">
      <c r="A16" s="42"/>
      <c r="B16" s="42"/>
      <c r="C16" s="46" t="s">
        <v>214</v>
      </c>
      <c r="D16" s="49">
        <v>41105.435916666669</v>
      </c>
      <c r="E16" s="50" t="e">
        <f>IF('Swim Time'!C16="","",'Swim Time'!D16-VLOOKUP($C16,'List of Entrants'!$A$4:$G$954,7,0))</f>
        <v>#N/A</v>
      </c>
      <c r="F16" s="42"/>
      <c r="G16" s="42"/>
      <c r="H16" s="42"/>
      <c r="I16" s="42"/>
      <c r="J16" s="42"/>
      <c r="K16" s="42"/>
      <c r="L16" s="42"/>
      <c r="M16" s="42"/>
      <c r="N16" s="42"/>
      <c r="O16" s="42"/>
      <c r="P16" s="42"/>
      <c r="Q16" s="42"/>
      <c r="R16" s="42"/>
      <c r="S16" s="42"/>
      <c r="T16" s="42"/>
      <c r="U16" s="42"/>
      <c r="V16" s="42"/>
    </row>
    <row r="17" spans="1:22" s="43" customFormat="1" ht="24" customHeight="1" x14ac:dyDescent="0.35">
      <c r="A17" s="42"/>
      <c r="B17" s="42"/>
      <c r="C17" s="46" t="s">
        <v>214</v>
      </c>
      <c r="D17" s="49">
        <v>41105.435939120369</v>
      </c>
      <c r="E17" s="50" t="e">
        <f>IF('Swim Time'!C17="","",'Swim Time'!D17-VLOOKUP($C17,'List of Entrants'!$A$4:$G$954,7,0))</f>
        <v>#N/A</v>
      </c>
      <c r="F17" s="42"/>
      <c r="G17" s="42"/>
      <c r="H17" s="42"/>
      <c r="I17" s="42"/>
      <c r="J17" s="42"/>
      <c r="K17" s="42"/>
      <c r="L17" s="42"/>
      <c r="M17" s="42"/>
      <c r="N17" s="42"/>
      <c r="O17" s="42"/>
      <c r="P17" s="42"/>
      <c r="Q17" s="42"/>
      <c r="R17" s="42"/>
      <c r="S17" s="42"/>
      <c r="T17" s="42"/>
      <c r="U17" s="42"/>
      <c r="V17" s="42"/>
    </row>
    <row r="18" spans="1:22" s="43" customFormat="1" ht="24" customHeight="1" x14ac:dyDescent="0.35">
      <c r="A18" s="42"/>
      <c r="B18" s="42"/>
      <c r="C18" s="46">
        <v>13</v>
      </c>
      <c r="D18" s="49">
        <v>41105.435978935187</v>
      </c>
      <c r="E18" s="50">
        <f>IF('Swim Time'!C18="","",'Swim Time'!D18-VLOOKUP($C18,'List of Entrants'!$A$4:$G$954,7,0))</f>
        <v>41105.002414120376</v>
      </c>
      <c r="F18" s="42"/>
      <c r="G18" s="42"/>
      <c r="H18" s="42"/>
      <c r="I18" s="42"/>
      <c r="J18" s="42"/>
      <c r="K18" s="42"/>
      <c r="L18" s="42"/>
      <c r="M18" s="42"/>
      <c r="N18" s="42"/>
      <c r="O18" s="42"/>
      <c r="P18" s="42"/>
      <c r="Q18" s="42"/>
      <c r="R18" s="42"/>
      <c r="S18" s="42"/>
      <c r="T18" s="42"/>
      <c r="U18" s="42"/>
      <c r="V18" s="42"/>
    </row>
    <row r="19" spans="1:22" s="43" customFormat="1" ht="24" customHeight="1" x14ac:dyDescent="0.35">
      <c r="A19" s="42"/>
      <c r="B19" s="42"/>
      <c r="C19" s="46">
        <v>12</v>
      </c>
      <c r="D19" s="49">
        <v>41105.436111574076</v>
      </c>
      <c r="E19" s="50">
        <f>IF('Swim Time'!C19="","",'Swim Time'!D19-VLOOKUP($C19,'List of Entrants'!$A$4:$G$954,7,0))</f>
        <v>41105.002546759264</v>
      </c>
      <c r="F19" s="42"/>
      <c r="G19" s="42"/>
      <c r="H19" s="42"/>
      <c r="I19" s="42"/>
      <c r="J19" s="42"/>
      <c r="K19" s="42"/>
      <c r="L19" s="42"/>
      <c r="M19" s="42"/>
      <c r="N19" s="42"/>
      <c r="O19" s="42"/>
      <c r="P19" s="42"/>
      <c r="Q19" s="42"/>
      <c r="R19" s="42"/>
      <c r="S19" s="42"/>
      <c r="T19" s="42"/>
      <c r="U19" s="42"/>
      <c r="V19" s="42"/>
    </row>
    <row r="20" spans="1:22" s="43" customFormat="1" ht="24" customHeight="1" x14ac:dyDescent="0.35">
      <c r="A20" s="42"/>
      <c r="B20" s="42"/>
      <c r="C20" s="46">
        <v>20</v>
      </c>
      <c r="D20" s="49">
        <v>41105.436223958335</v>
      </c>
      <c r="E20" s="50">
        <f>IF('Swim Time'!C20="","",'Swim Time'!D20-VLOOKUP($C20,'List of Entrants'!$A$4:$G$954,7,0))</f>
        <v>41105.002659143523</v>
      </c>
      <c r="F20" s="42"/>
      <c r="G20" s="42"/>
      <c r="H20" s="42"/>
      <c r="I20" s="42"/>
      <c r="J20" s="42"/>
      <c r="K20" s="42"/>
      <c r="L20" s="42"/>
      <c r="M20" s="42"/>
      <c r="N20" s="42"/>
      <c r="O20" s="42"/>
      <c r="P20" s="42"/>
      <c r="Q20" s="42"/>
      <c r="R20" s="42"/>
      <c r="S20" s="42"/>
      <c r="T20" s="42"/>
      <c r="U20" s="42"/>
      <c r="V20" s="42"/>
    </row>
    <row r="21" spans="1:22" s="43" customFormat="1" ht="24" customHeight="1" x14ac:dyDescent="0.35">
      <c r="A21" s="42"/>
      <c r="B21" s="42"/>
      <c r="C21" s="46">
        <v>10</v>
      </c>
      <c r="D21" s="49">
        <v>41105.436289699071</v>
      </c>
      <c r="E21" s="50">
        <f>IF('Swim Time'!C21="","",'Swim Time'!D21-VLOOKUP($C21,'List of Entrants'!$A$4:$G$954,7,0))</f>
        <v>41105.00272488426</v>
      </c>
      <c r="F21" s="42"/>
      <c r="G21" s="42"/>
      <c r="H21" s="42"/>
      <c r="I21" s="42"/>
      <c r="J21" s="42"/>
      <c r="K21" s="42"/>
      <c r="L21" s="42"/>
      <c r="M21" s="42"/>
      <c r="N21" s="42"/>
      <c r="O21" s="42"/>
      <c r="P21" s="42"/>
      <c r="Q21" s="42"/>
      <c r="R21" s="42"/>
      <c r="S21" s="42"/>
      <c r="T21" s="42"/>
      <c r="U21" s="42"/>
      <c r="V21" s="42"/>
    </row>
    <row r="22" spans="1:22" s="43" customFormat="1" ht="24" customHeight="1" x14ac:dyDescent="0.35">
      <c r="A22" s="42"/>
      <c r="B22" s="42"/>
      <c r="C22" s="46">
        <v>8</v>
      </c>
      <c r="D22" s="49">
        <v>41105.436493749999</v>
      </c>
      <c r="E22" s="50">
        <f>IF('Swim Time'!C22="","",'Swim Time'!D22-VLOOKUP($C22,'List of Entrants'!$A$4:$G$954,7,0))</f>
        <v>41105.002928935188</v>
      </c>
      <c r="F22" s="42"/>
      <c r="G22" s="42"/>
      <c r="H22" s="42"/>
      <c r="I22" s="42"/>
      <c r="J22" s="42"/>
      <c r="K22" s="42"/>
      <c r="L22" s="42"/>
      <c r="M22" s="42"/>
      <c r="N22" s="42"/>
      <c r="O22" s="42"/>
      <c r="P22" s="42"/>
      <c r="Q22" s="42"/>
      <c r="R22" s="42"/>
      <c r="S22" s="42"/>
      <c r="T22" s="42"/>
      <c r="U22" s="42"/>
      <c r="V22" s="42"/>
    </row>
    <row r="23" spans="1:22" s="43" customFormat="1" ht="24" customHeight="1" x14ac:dyDescent="0.35">
      <c r="A23" s="42"/>
      <c r="B23" s="42"/>
      <c r="C23" s="46">
        <v>18</v>
      </c>
      <c r="D23" s="49">
        <v>41105.436509490741</v>
      </c>
      <c r="E23" s="50">
        <f>IF('Swim Time'!C23="","",'Swim Time'!D23-VLOOKUP($C23,'List of Entrants'!$A$4:$G$954,7,0))</f>
        <v>41105.002944675929</v>
      </c>
      <c r="F23" s="42"/>
      <c r="G23" s="42"/>
      <c r="H23" s="42"/>
      <c r="I23" s="42"/>
      <c r="J23" s="42"/>
      <c r="K23" s="42"/>
      <c r="L23" s="42"/>
      <c r="M23" s="42"/>
      <c r="N23" s="42"/>
      <c r="O23" s="42"/>
      <c r="P23" s="42"/>
      <c r="Q23" s="42"/>
      <c r="R23" s="42"/>
      <c r="S23" s="42"/>
      <c r="T23" s="42"/>
      <c r="U23" s="42"/>
      <c r="V23" s="42"/>
    </row>
    <row r="24" spans="1:22" s="43" customFormat="1" ht="24" customHeight="1" x14ac:dyDescent="0.35">
      <c r="A24" s="42"/>
      <c r="B24" s="42"/>
      <c r="C24" s="46">
        <v>9</v>
      </c>
      <c r="D24" s="49">
        <v>41105.436531018517</v>
      </c>
      <c r="E24" s="50">
        <f>IF('Swim Time'!C24="","",'Swim Time'!D24-VLOOKUP($C24,'List of Entrants'!$A$4:$G$954,7,0))</f>
        <v>41105.002966203705</v>
      </c>
      <c r="F24" s="42"/>
      <c r="G24" s="42"/>
      <c r="H24" s="42"/>
      <c r="I24" s="42"/>
      <c r="J24" s="42"/>
      <c r="K24" s="42"/>
      <c r="L24" s="42"/>
      <c r="M24" s="42"/>
      <c r="N24" s="42"/>
      <c r="O24" s="42"/>
      <c r="P24" s="42"/>
      <c r="Q24" s="42"/>
      <c r="R24" s="42"/>
      <c r="S24" s="42"/>
      <c r="T24" s="42"/>
      <c r="U24" s="42"/>
      <c r="V24" s="42"/>
    </row>
    <row r="25" spans="1:22" s="43" customFormat="1" ht="24" customHeight="1" x14ac:dyDescent="0.35">
      <c r="A25" s="42"/>
      <c r="B25" s="42"/>
      <c r="C25" s="46">
        <v>3</v>
      </c>
      <c r="D25" s="49">
        <v>41105.436876967593</v>
      </c>
      <c r="E25" s="50">
        <f>IF('Swim Time'!C25="","",'Swim Time'!D25-VLOOKUP($C25,'List of Entrants'!$A$4:$G$954,7,0))</f>
        <v>41105.003312152781</v>
      </c>
      <c r="F25" s="42"/>
      <c r="G25" s="42"/>
      <c r="H25" s="42"/>
      <c r="I25" s="42"/>
      <c r="J25" s="42"/>
      <c r="K25" s="42"/>
      <c r="L25" s="42"/>
      <c r="M25" s="42"/>
      <c r="N25" s="42"/>
      <c r="O25" s="42"/>
      <c r="P25" s="42"/>
      <c r="Q25" s="42"/>
      <c r="R25" s="42"/>
      <c r="S25" s="42"/>
      <c r="T25" s="42"/>
      <c r="U25" s="42"/>
      <c r="V25" s="42"/>
    </row>
    <row r="26" spans="1:22" s="43" customFormat="1" ht="24" customHeight="1" x14ac:dyDescent="0.35">
      <c r="A26" s="42"/>
      <c r="B26" s="42"/>
      <c r="C26" s="46">
        <v>16</v>
      </c>
      <c r="D26" s="49">
        <v>41105.437130324077</v>
      </c>
      <c r="E26" s="50">
        <f>IF('Swim Time'!C26="","",'Swim Time'!D26-VLOOKUP($C26,'List of Entrants'!$A$4:$G$954,7,0))</f>
        <v>41105.003565509265</v>
      </c>
      <c r="F26" s="42"/>
      <c r="G26" s="42"/>
      <c r="H26" s="42"/>
      <c r="I26" s="42"/>
      <c r="J26" s="42"/>
      <c r="K26" s="42"/>
      <c r="L26" s="42"/>
      <c r="M26" s="42"/>
      <c r="N26" s="42"/>
      <c r="O26" s="42"/>
      <c r="P26" s="42"/>
      <c r="Q26" s="42"/>
      <c r="R26" s="42"/>
      <c r="S26" s="42"/>
      <c r="T26" s="42"/>
      <c r="U26" s="42"/>
      <c r="V26" s="42"/>
    </row>
    <row r="27" spans="1:22" s="43" customFormat="1" ht="24" customHeight="1" x14ac:dyDescent="0.35">
      <c r="A27" s="42"/>
      <c r="B27" s="42"/>
      <c r="C27" s="46">
        <v>6</v>
      </c>
      <c r="D27" s="49">
        <v>41105.437162152775</v>
      </c>
      <c r="E27" s="50">
        <f>IF('Swim Time'!C27="","",'Swim Time'!D27-VLOOKUP($C27,'List of Entrants'!$A$4:$G$954,7,0))</f>
        <v>41105.003597337964</v>
      </c>
      <c r="F27" s="42"/>
      <c r="G27" s="42"/>
      <c r="H27" s="42"/>
      <c r="I27" s="42"/>
      <c r="J27" s="42"/>
      <c r="K27" s="42"/>
      <c r="L27" s="42"/>
      <c r="M27" s="42"/>
      <c r="N27" s="42"/>
      <c r="O27" s="42"/>
      <c r="P27" s="42"/>
      <c r="Q27" s="42"/>
      <c r="R27" s="42"/>
      <c r="S27" s="42"/>
      <c r="T27" s="42"/>
      <c r="U27" s="42"/>
      <c r="V27" s="42"/>
    </row>
    <row r="28" spans="1:22" s="43" customFormat="1" ht="24" customHeight="1" x14ac:dyDescent="0.35">
      <c r="A28" s="42"/>
      <c r="B28" s="42"/>
      <c r="C28" s="46">
        <v>11</v>
      </c>
      <c r="D28" s="49">
        <v>41105.437205092596</v>
      </c>
      <c r="E28" s="50">
        <f>IF('Swim Time'!C28="","",'Swim Time'!D28-VLOOKUP($C28,'List of Entrants'!$A$4:$G$954,7,0))</f>
        <v>41105.003640277784</v>
      </c>
      <c r="F28" s="42"/>
      <c r="G28" s="42"/>
      <c r="H28" s="42"/>
      <c r="I28" s="42"/>
      <c r="J28" s="42"/>
      <c r="K28" s="42"/>
      <c r="L28" s="42"/>
      <c r="M28" s="42"/>
      <c r="N28" s="42"/>
      <c r="O28" s="42"/>
      <c r="P28" s="42"/>
      <c r="Q28" s="42"/>
      <c r="R28" s="42"/>
      <c r="S28" s="42"/>
      <c r="T28" s="42"/>
      <c r="U28" s="42"/>
      <c r="V28" s="42"/>
    </row>
    <row r="29" spans="1:22" s="43" customFormat="1" ht="24" customHeight="1" x14ac:dyDescent="0.35">
      <c r="A29" s="42"/>
      <c r="B29" s="42"/>
      <c r="C29" s="46">
        <v>7</v>
      </c>
      <c r="D29" s="49">
        <v>41105.437443981478</v>
      </c>
      <c r="E29" s="50">
        <f>IF('Swim Time'!C29="","",'Swim Time'!D29-VLOOKUP($C29,'List of Entrants'!$A$4:$G$954,7,0))</f>
        <v>41105.003879166667</v>
      </c>
      <c r="F29" s="42"/>
      <c r="G29" s="42"/>
      <c r="H29" s="42"/>
      <c r="I29" s="42"/>
      <c r="J29" s="42"/>
      <c r="K29" s="42"/>
      <c r="L29" s="42"/>
      <c r="M29" s="42"/>
      <c r="N29" s="42"/>
      <c r="O29" s="42"/>
      <c r="P29" s="42"/>
      <c r="Q29" s="42"/>
      <c r="R29" s="42"/>
      <c r="S29" s="42"/>
      <c r="T29" s="42"/>
      <c r="U29" s="42"/>
      <c r="V29" s="42"/>
    </row>
    <row r="30" spans="1:22" s="43" customFormat="1" ht="24" customHeight="1" x14ac:dyDescent="0.35">
      <c r="A30" s="42"/>
      <c r="B30" s="42"/>
      <c r="C30" s="46">
        <v>4</v>
      </c>
      <c r="D30" s="49">
        <v>41105.437476388892</v>
      </c>
      <c r="E30" s="50">
        <f>IF('Swim Time'!C30="","",'Swim Time'!D30-VLOOKUP($C30,'List of Entrants'!$A$4:$G$954,7,0))</f>
        <v>41105.00391157408</v>
      </c>
      <c r="F30" s="42"/>
      <c r="G30" s="42"/>
      <c r="H30" s="42"/>
      <c r="I30" s="42"/>
      <c r="J30" s="42"/>
      <c r="K30" s="42"/>
      <c r="L30" s="42"/>
      <c r="M30" s="42"/>
      <c r="N30" s="42"/>
      <c r="O30" s="42"/>
      <c r="P30" s="42"/>
      <c r="Q30" s="42"/>
      <c r="R30" s="42"/>
      <c r="S30" s="42"/>
      <c r="T30" s="42"/>
      <c r="U30" s="42"/>
      <c r="V30" s="42"/>
    </row>
    <row r="31" spans="1:22" s="43" customFormat="1" ht="24" customHeight="1" x14ac:dyDescent="0.35">
      <c r="A31" s="42"/>
      <c r="B31" s="42"/>
      <c r="C31" s="46">
        <v>22</v>
      </c>
      <c r="D31" s="49">
        <v>41105.437510648146</v>
      </c>
      <c r="E31" s="50">
        <f>IF('Swim Time'!C31="","",'Swim Time'!D31-VLOOKUP($C31,'List of Entrants'!$A$4:$G$954,7,0))</f>
        <v>41105.003945833334</v>
      </c>
      <c r="F31" s="42"/>
      <c r="G31" s="42"/>
      <c r="H31" s="42"/>
      <c r="I31" s="42"/>
      <c r="J31" s="42"/>
      <c r="K31" s="42"/>
      <c r="L31" s="42"/>
      <c r="M31" s="42"/>
      <c r="N31" s="42"/>
      <c r="O31" s="42"/>
      <c r="P31" s="42"/>
      <c r="Q31" s="42"/>
      <c r="R31" s="42"/>
      <c r="S31" s="42"/>
      <c r="T31" s="42"/>
      <c r="U31" s="42"/>
      <c r="V31" s="42"/>
    </row>
    <row r="32" spans="1:22" s="43" customFormat="1" ht="24" customHeight="1" x14ac:dyDescent="0.35">
      <c r="A32" s="42"/>
      <c r="B32" s="42"/>
      <c r="C32" s="46">
        <v>14</v>
      </c>
      <c r="D32" s="49">
        <v>41105.437542824075</v>
      </c>
      <c r="E32" s="50">
        <f>IF('Swim Time'!C32="","",'Swim Time'!D32-VLOOKUP($C32,'List of Entrants'!$A$4:$G$954,7,0))</f>
        <v>41105.003978009263</v>
      </c>
      <c r="F32" s="42"/>
      <c r="G32" s="42"/>
      <c r="H32" s="42"/>
      <c r="I32" s="42"/>
      <c r="J32" s="42"/>
      <c r="K32" s="42"/>
      <c r="L32" s="42"/>
      <c r="M32" s="42"/>
      <c r="N32" s="42"/>
      <c r="O32" s="42"/>
      <c r="P32" s="42"/>
      <c r="Q32" s="42"/>
      <c r="R32" s="42"/>
      <c r="S32" s="42"/>
      <c r="T32" s="42"/>
      <c r="U32" s="42"/>
      <c r="V32" s="42"/>
    </row>
    <row r="33" spans="1:22" s="43" customFormat="1" ht="24" customHeight="1" x14ac:dyDescent="0.35">
      <c r="A33" s="42"/>
      <c r="B33" s="42"/>
      <c r="C33" s="46">
        <v>2</v>
      </c>
      <c r="D33" s="49">
        <v>41105.438140625003</v>
      </c>
      <c r="E33" s="50">
        <f>IF('Swim Time'!C33="","",'Swim Time'!D33-VLOOKUP($C33,'List of Entrants'!$A$4:$G$954,7,0))</f>
        <v>41105.004575810191</v>
      </c>
      <c r="F33" s="42"/>
      <c r="G33" s="42"/>
      <c r="H33" s="42"/>
      <c r="I33" s="42"/>
      <c r="J33" s="42"/>
      <c r="K33" s="42"/>
      <c r="L33" s="42"/>
      <c r="M33" s="42"/>
      <c r="N33" s="42"/>
      <c r="O33" s="42"/>
      <c r="P33" s="42"/>
      <c r="Q33" s="42"/>
      <c r="R33" s="42"/>
      <c r="S33" s="42"/>
      <c r="T33" s="42"/>
      <c r="U33" s="42"/>
      <c r="V33" s="42"/>
    </row>
    <row r="34" spans="1:22" s="43" customFormat="1" ht="24" customHeight="1" x14ac:dyDescent="0.35">
      <c r="A34" s="42"/>
      <c r="B34" s="42"/>
      <c r="C34" s="46">
        <v>24</v>
      </c>
      <c r="D34" s="49">
        <v>41105.438383564811</v>
      </c>
      <c r="E34" s="50">
        <f>IF('Swim Time'!C34="","",'Swim Time'!D34-VLOOKUP($C34,'List of Entrants'!$A$4:$G$954,7,0))</f>
        <v>41105.00481875</v>
      </c>
      <c r="F34" s="42"/>
      <c r="G34" s="42"/>
      <c r="H34" s="42"/>
      <c r="I34" s="42"/>
      <c r="J34" s="42"/>
      <c r="K34" s="42"/>
      <c r="L34" s="42"/>
      <c r="M34" s="42"/>
      <c r="N34" s="42"/>
      <c r="O34" s="42"/>
      <c r="P34" s="42"/>
      <c r="Q34" s="42"/>
      <c r="R34" s="42"/>
      <c r="S34" s="42"/>
      <c r="T34" s="42"/>
      <c r="U34" s="42"/>
      <c r="V34" s="42"/>
    </row>
    <row r="35" spans="1:22" s="43" customFormat="1" ht="24" customHeight="1" x14ac:dyDescent="0.35">
      <c r="A35" s="42"/>
      <c r="B35" s="42"/>
      <c r="C35" s="46">
        <v>17</v>
      </c>
      <c r="D35" s="49">
        <v>41105.438533101849</v>
      </c>
      <c r="E35" s="50">
        <f>IF('Swim Time'!C35="","",'Swim Time'!D35-VLOOKUP($C35,'List of Entrants'!$A$4:$G$954,7,0))</f>
        <v>41105.004968287038</v>
      </c>
      <c r="F35" s="42"/>
      <c r="G35" s="42"/>
      <c r="H35" s="42"/>
      <c r="I35" s="42"/>
      <c r="J35" s="42"/>
      <c r="K35" s="42"/>
      <c r="L35" s="42"/>
      <c r="M35" s="42"/>
      <c r="N35" s="42"/>
      <c r="O35" s="42"/>
      <c r="P35" s="42"/>
      <c r="Q35" s="42"/>
      <c r="R35" s="42"/>
      <c r="S35" s="42"/>
      <c r="T35" s="42"/>
      <c r="U35" s="42"/>
      <c r="V35" s="42"/>
    </row>
    <row r="36" spans="1:22" s="43" customFormat="1" ht="24" customHeight="1" x14ac:dyDescent="0.35">
      <c r="A36" s="42"/>
      <c r="B36" s="42"/>
      <c r="C36" s="46">
        <v>38</v>
      </c>
      <c r="D36" s="49">
        <v>41105.455682754633</v>
      </c>
      <c r="E36" s="50">
        <f>IF('Swim Time'!C36="","",'Swim Time'!D36-VLOOKUP($C36,'List of Entrants'!$A$4:$G$954,7,0))</f>
        <v>41105.001990625002</v>
      </c>
      <c r="F36" s="42"/>
      <c r="G36" s="42"/>
      <c r="H36" s="42"/>
      <c r="I36" s="42"/>
      <c r="J36" s="42"/>
      <c r="K36" s="42"/>
      <c r="L36" s="42"/>
      <c r="M36" s="42"/>
      <c r="N36" s="42"/>
      <c r="O36" s="42"/>
      <c r="P36" s="42"/>
      <c r="Q36" s="42"/>
      <c r="R36" s="42"/>
      <c r="S36" s="42"/>
      <c r="T36" s="42"/>
      <c r="U36" s="42"/>
      <c r="V36" s="42"/>
    </row>
    <row r="37" spans="1:22" s="43" customFormat="1" ht="24" customHeight="1" x14ac:dyDescent="0.35">
      <c r="A37" s="42"/>
      <c r="B37" s="42"/>
      <c r="C37" s="46">
        <v>33</v>
      </c>
      <c r="D37" s="49">
        <v>41105.45581550926</v>
      </c>
      <c r="E37" s="50">
        <f>IF('Swim Time'!C37="","",'Swim Time'!D37-VLOOKUP($C37,'List of Entrants'!$A$4:$G$954,7,0))</f>
        <v>41105.002123379629</v>
      </c>
      <c r="F37" s="42"/>
      <c r="G37" s="42"/>
      <c r="H37" s="42"/>
      <c r="I37" s="42"/>
      <c r="J37" s="42"/>
      <c r="K37" s="42"/>
      <c r="L37" s="42"/>
      <c r="M37" s="42"/>
      <c r="N37" s="42"/>
      <c r="O37" s="42"/>
      <c r="P37" s="42"/>
      <c r="Q37" s="42"/>
      <c r="R37" s="42"/>
      <c r="S37" s="42"/>
      <c r="T37" s="42"/>
      <c r="U37" s="42"/>
      <c r="V37" s="42"/>
    </row>
    <row r="38" spans="1:22" s="43" customFormat="1" ht="24" customHeight="1" x14ac:dyDescent="0.35">
      <c r="A38" s="42"/>
      <c r="B38" s="42"/>
      <c r="C38" s="46">
        <v>35</v>
      </c>
      <c r="D38" s="49">
        <v>41105.455960648149</v>
      </c>
      <c r="E38" s="50">
        <f>IF('Swim Time'!C38="","",'Swim Time'!D38-VLOOKUP($C38,'List of Entrants'!$A$4:$G$954,7,0))</f>
        <v>41105.002268518518</v>
      </c>
      <c r="F38" s="42"/>
      <c r="G38" s="42"/>
      <c r="H38" s="42"/>
      <c r="I38" s="42"/>
      <c r="J38" s="42"/>
      <c r="K38" s="42"/>
      <c r="L38" s="42"/>
      <c r="M38" s="42"/>
      <c r="N38" s="42"/>
      <c r="O38" s="42"/>
      <c r="P38" s="42"/>
      <c r="Q38" s="42"/>
      <c r="R38" s="42"/>
      <c r="S38" s="42"/>
      <c r="T38" s="42"/>
      <c r="U38" s="42"/>
      <c r="V38" s="42"/>
    </row>
    <row r="39" spans="1:22" s="43" customFormat="1" ht="24" customHeight="1" x14ac:dyDescent="0.35">
      <c r="A39" s="42"/>
      <c r="B39" s="42"/>
      <c r="C39" s="46">
        <v>30</v>
      </c>
      <c r="D39" s="49">
        <v>41105.455997569443</v>
      </c>
      <c r="E39" s="50">
        <f>IF('Swim Time'!C39="","",'Swim Time'!D39-VLOOKUP($C39,'List of Entrants'!$A$4:$G$954,7,0))</f>
        <v>41105.002305439812</v>
      </c>
      <c r="F39" s="42"/>
      <c r="G39" s="42"/>
      <c r="H39" s="42"/>
      <c r="I39" s="42"/>
      <c r="J39" s="42"/>
      <c r="K39" s="42"/>
      <c r="L39" s="42"/>
      <c r="M39" s="42"/>
      <c r="N39" s="42"/>
      <c r="O39" s="42"/>
      <c r="P39" s="42"/>
      <c r="Q39" s="42"/>
      <c r="R39" s="42"/>
      <c r="S39" s="42"/>
      <c r="T39" s="42"/>
      <c r="U39" s="42"/>
      <c r="V39" s="42"/>
    </row>
    <row r="40" spans="1:22" s="43" customFormat="1" ht="24" customHeight="1" x14ac:dyDescent="0.35">
      <c r="A40" s="42"/>
      <c r="B40" s="42"/>
      <c r="C40" s="46">
        <v>51</v>
      </c>
      <c r="D40" s="49">
        <v>41105.456048611108</v>
      </c>
      <c r="E40" s="50">
        <f>IF('Swim Time'!C40="","",'Swim Time'!D40-VLOOKUP($C40,'List of Entrants'!$A$4:$G$954,7,0))</f>
        <v>41105.002356481476</v>
      </c>
      <c r="F40" s="42"/>
      <c r="G40" s="42"/>
      <c r="H40" s="42"/>
      <c r="I40" s="42"/>
      <c r="J40" s="42"/>
      <c r="K40" s="42"/>
      <c r="L40" s="42"/>
      <c r="M40" s="42"/>
      <c r="N40" s="42"/>
      <c r="O40" s="42"/>
      <c r="P40" s="42"/>
      <c r="Q40" s="42"/>
      <c r="R40" s="42"/>
      <c r="S40" s="42"/>
      <c r="T40" s="42"/>
      <c r="U40" s="42"/>
      <c r="V40" s="42"/>
    </row>
    <row r="41" spans="1:22" s="43" customFormat="1" ht="24" customHeight="1" x14ac:dyDescent="0.35">
      <c r="A41" s="42"/>
      <c r="B41" s="42"/>
      <c r="C41" s="46">
        <v>31</v>
      </c>
      <c r="D41" s="49">
        <v>41105.456059490738</v>
      </c>
      <c r="E41" s="50">
        <f>IF('Swim Time'!C41="","",'Swim Time'!D41-VLOOKUP($C41,'List of Entrants'!$A$4:$G$954,7,0))</f>
        <v>41105.002367361107</v>
      </c>
      <c r="F41" s="42"/>
      <c r="G41" s="42"/>
      <c r="H41" s="42"/>
      <c r="I41" s="42"/>
      <c r="J41" s="42"/>
      <c r="K41" s="42"/>
      <c r="L41" s="42"/>
      <c r="M41" s="42"/>
      <c r="N41" s="42"/>
      <c r="O41" s="42"/>
      <c r="P41" s="42"/>
      <c r="Q41" s="42"/>
      <c r="R41" s="42"/>
      <c r="S41" s="42"/>
      <c r="T41" s="42"/>
      <c r="U41" s="42"/>
      <c r="V41" s="42"/>
    </row>
    <row r="42" spans="1:22" s="43" customFormat="1" ht="24" customHeight="1" x14ac:dyDescent="0.35">
      <c r="A42" s="42"/>
      <c r="B42" s="42"/>
      <c r="C42" s="46">
        <v>26</v>
      </c>
      <c r="D42" s="49">
        <v>41105.45623703704</v>
      </c>
      <c r="E42" s="50">
        <f>IF('Swim Time'!C42="","",'Swim Time'!D42-VLOOKUP($C42,'List of Entrants'!$A$4:$G$954,7,0))</f>
        <v>41105.002544907409</v>
      </c>
      <c r="F42" s="42"/>
      <c r="G42" s="42"/>
      <c r="H42" s="42"/>
      <c r="I42" s="42"/>
      <c r="J42" s="42"/>
      <c r="K42" s="42"/>
      <c r="L42" s="42"/>
      <c r="M42" s="42"/>
      <c r="N42" s="42"/>
      <c r="O42" s="42"/>
      <c r="P42" s="42"/>
      <c r="Q42" s="42"/>
      <c r="R42" s="42"/>
      <c r="S42" s="42"/>
      <c r="T42" s="42"/>
      <c r="U42" s="42"/>
      <c r="V42" s="42"/>
    </row>
    <row r="43" spans="1:22" s="43" customFormat="1" ht="24" customHeight="1" x14ac:dyDescent="0.35">
      <c r="A43" s="42"/>
      <c r="B43" s="42"/>
      <c r="C43" s="46">
        <v>39</v>
      </c>
      <c r="D43" s="49">
        <v>41105.456255902776</v>
      </c>
      <c r="E43" s="50">
        <f>IF('Swim Time'!C43="","",'Swim Time'!D43-VLOOKUP($C43,'List of Entrants'!$A$4:$G$954,7,0))</f>
        <v>41105.002563773145</v>
      </c>
      <c r="F43" s="42"/>
      <c r="G43" s="42"/>
      <c r="H43" s="42"/>
      <c r="I43" s="42"/>
      <c r="J43" s="42"/>
      <c r="K43" s="42"/>
      <c r="L43" s="42"/>
      <c r="M43" s="42"/>
      <c r="N43" s="42"/>
      <c r="O43" s="42"/>
      <c r="P43" s="42"/>
      <c r="Q43" s="42"/>
      <c r="R43" s="42"/>
      <c r="S43" s="42"/>
      <c r="T43" s="42"/>
      <c r="U43" s="42"/>
      <c r="V43" s="42"/>
    </row>
    <row r="44" spans="1:22" s="43" customFormat="1" ht="24" customHeight="1" x14ac:dyDescent="0.35">
      <c r="A44" s="42"/>
      <c r="B44" s="42"/>
      <c r="C44" s="46">
        <v>49</v>
      </c>
      <c r="D44" s="49">
        <v>41105.456280439816</v>
      </c>
      <c r="E44" s="50">
        <f>IF('Swim Time'!C44="","",'Swim Time'!D44-VLOOKUP($C44,'List of Entrants'!$A$4:$G$954,7,0))</f>
        <v>41105.002588310184</v>
      </c>
      <c r="F44" s="42"/>
      <c r="G44" s="42"/>
      <c r="H44" s="42"/>
      <c r="I44" s="42"/>
      <c r="J44" s="42"/>
      <c r="K44" s="42"/>
      <c r="L44" s="42"/>
      <c r="M44" s="42"/>
      <c r="N44" s="42"/>
      <c r="O44" s="42"/>
      <c r="P44" s="42"/>
      <c r="Q44" s="42"/>
      <c r="R44" s="42"/>
      <c r="S44" s="42"/>
      <c r="T44" s="42"/>
      <c r="U44" s="42"/>
      <c r="V44" s="42"/>
    </row>
    <row r="45" spans="1:22" s="43" customFormat="1" ht="24" customHeight="1" x14ac:dyDescent="0.35">
      <c r="A45" s="42"/>
      <c r="B45" s="42"/>
      <c r="C45" s="46">
        <v>55</v>
      </c>
      <c r="D45" s="49">
        <v>41105.456351736109</v>
      </c>
      <c r="E45" s="50">
        <f>IF('Swim Time'!C45="","",'Swim Time'!D45-VLOOKUP($C45,'List of Entrants'!$A$4:$G$954,7,0))</f>
        <v>41105.002659606478</v>
      </c>
      <c r="F45" s="42"/>
      <c r="G45" s="42"/>
      <c r="H45" s="42"/>
      <c r="I45" s="42"/>
      <c r="J45" s="42"/>
      <c r="K45" s="42"/>
      <c r="L45" s="42"/>
      <c r="M45" s="42"/>
      <c r="N45" s="42"/>
      <c r="O45" s="42"/>
      <c r="P45" s="42"/>
      <c r="Q45" s="42"/>
      <c r="R45" s="42"/>
      <c r="S45" s="42"/>
      <c r="T45" s="42"/>
      <c r="U45" s="42"/>
      <c r="V45" s="42"/>
    </row>
    <row r="46" spans="1:22" s="43" customFormat="1" ht="24" customHeight="1" x14ac:dyDescent="0.35">
      <c r="A46" s="42"/>
      <c r="B46" s="42"/>
      <c r="C46" s="46">
        <v>50</v>
      </c>
      <c r="D46" s="49">
        <v>41105.456383680554</v>
      </c>
      <c r="E46" s="50">
        <f>IF('Swim Time'!C46="","",'Swim Time'!D46-VLOOKUP($C46,'List of Entrants'!$A$4:$G$954,7,0))</f>
        <v>41105.002691550922</v>
      </c>
      <c r="F46" s="42"/>
      <c r="G46" s="42"/>
      <c r="H46" s="42"/>
      <c r="I46" s="42"/>
      <c r="J46" s="42"/>
      <c r="K46" s="42"/>
      <c r="L46" s="42"/>
      <c r="M46" s="42"/>
      <c r="N46" s="42"/>
      <c r="O46" s="42"/>
      <c r="P46" s="42"/>
      <c r="Q46" s="42"/>
      <c r="R46" s="42"/>
      <c r="S46" s="42"/>
      <c r="T46" s="42"/>
      <c r="U46" s="42"/>
      <c r="V46" s="42"/>
    </row>
    <row r="47" spans="1:22" s="43" customFormat="1" ht="24" customHeight="1" x14ac:dyDescent="0.35">
      <c r="A47" s="42"/>
      <c r="B47" s="42"/>
      <c r="C47" s="46">
        <v>47</v>
      </c>
      <c r="D47" s="49">
        <v>41105.456431250001</v>
      </c>
      <c r="E47" s="50">
        <f>IF('Swim Time'!C47="","",'Swim Time'!D47-VLOOKUP($C47,'List of Entrants'!$A$4:$G$954,7,0))</f>
        <v>41105.002739120369</v>
      </c>
      <c r="F47" s="42"/>
      <c r="G47" s="42"/>
      <c r="H47" s="42"/>
      <c r="I47" s="42"/>
      <c r="J47" s="42"/>
      <c r="K47" s="42"/>
      <c r="L47" s="42"/>
      <c r="M47" s="42"/>
      <c r="N47" s="42"/>
      <c r="O47" s="42"/>
      <c r="P47" s="42"/>
      <c r="Q47" s="42"/>
      <c r="R47" s="42"/>
      <c r="S47" s="42"/>
      <c r="T47" s="42"/>
      <c r="U47" s="42"/>
      <c r="V47" s="42"/>
    </row>
    <row r="48" spans="1:22" s="43" customFormat="1" ht="24" customHeight="1" x14ac:dyDescent="0.35">
      <c r="A48" s="42"/>
      <c r="B48" s="42"/>
      <c r="C48" s="46">
        <v>60</v>
      </c>
      <c r="D48" s="49">
        <v>41105.456491087964</v>
      </c>
      <c r="E48" s="50">
        <f>IF('Swim Time'!C48="","",'Swim Time'!D48-VLOOKUP($C48,'List of Entrants'!$A$4:$G$954,7,0))</f>
        <v>41105.002798958332</v>
      </c>
      <c r="F48" s="42"/>
      <c r="G48" s="42"/>
      <c r="H48" s="42"/>
      <c r="I48" s="42"/>
      <c r="J48" s="42"/>
      <c r="K48" s="42"/>
      <c r="L48" s="42"/>
      <c r="M48" s="42"/>
      <c r="N48" s="42"/>
      <c r="O48" s="42"/>
      <c r="P48" s="42"/>
      <c r="Q48" s="42"/>
      <c r="R48" s="42"/>
      <c r="S48" s="42"/>
      <c r="T48" s="42"/>
      <c r="U48" s="42"/>
      <c r="V48" s="42"/>
    </row>
    <row r="49" spans="1:22" s="43" customFormat="1" ht="24" customHeight="1" x14ac:dyDescent="0.35">
      <c r="A49" s="42"/>
      <c r="B49" s="42"/>
      <c r="C49" s="46">
        <v>29</v>
      </c>
      <c r="D49" s="49">
        <v>41105.456519444444</v>
      </c>
      <c r="E49" s="50">
        <f>IF('Swim Time'!C49="","",'Swim Time'!D49-VLOOKUP($C49,'List of Entrants'!$A$4:$G$954,7,0))</f>
        <v>41105.002827314813</v>
      </c>
      <c r="F49" s="42"/>
      <c r="G49" s="42"/>
      <c r="H49" s="42"/>
      <c r="I49" s="42"/>
      <c r="J49" s="42"/>
      <c r="K49" s="42"/>
      <c r="L49" s="42"/>
      <c r="M49" s="42"/>
      <c r="N49" s="42"/>
      <c r="O49" s="42"/>
      <c r="P49" s="42"/>
      <c r="Q49" s="42"/>
      <c r="R49" s="42"/>
      <c r="S49" s="42"/>
      <c r="T49" s="42"/>
      <c r="U49" s="42"/>
      <c r="V49" s="42"/>
    </row>
    <row r="50" spans="1:22" s="43" customFormat="1" ht="24" customHeight="1" x14ac:dyDescent="0.35">
      <c r="A50" s="42"/>
      <c r="B50" s="42"/>
      <c r="C50" s="46">
        <v>44</v>
      </c>
      <c r="D50" s="49">
        <v>41105.456689930557</v>
      </c>
      <c r="E50" s="50">
        <f>IF('Swim Time'!C50="","",'Swim Time'!D50-VLOOKUP($C50,'List of Entrants'!$A$4:$G$954,7,0))</f>
        <v>41105.002997800926</v>
      </c>
      <c r="F50" s="42"/>
      <c r="G50" s="42"/>
      <c r="H50" s="42"/>
      <c r="I50" s="42"/>
      <c r="J50" s="42"/>
      <c r="K50" s="42"/>
      <c r="L50" s="42"/>
      <c r="M50" s="42"/>
      <c r="N50" s="42"/>
      <c r="O50" s="42"/>
      <c r="P50" s="42"/>
      <c r="Q50" s="42"/>
      <c r="R50" s="42"/>
      <c r="S50" s="42"/>
      <c r="T50" s="42"/>
      <c r="U50" s="42"/>
      <c r="V50" s="42"/>
    </row>
    <row r="51" spans="1:22" s="43" customFormat="1" ht="24" customHeight="1" x14ac:dyDescent="0.35">
      <c r="A51" s="42"/>
      <c r="B51" s="42"/>
      <c r="C51" s="46">
        <v>57</v>
      </c>
      <c r="D51" s="49">
        <v>41105.45672800926</v>
      </c>
      <c r="E51" s="50">
        <f>IF('Swim Time'!C51="","",'Swim Time'!D51-VLOOKUP($C51,'List of Entrants'!$A$4:$G$954,7,0))</f>
        <v>41105.003035879628</v>
      </c>
      <c r="F51" s="42"/>
      <c r="G51" s="42"/>
      <c r="H51" s="42"/>
      <c r="I51" s="42"/>
      <c r="J51" s="42"/>
      <c r="K51" s="42"/>
      <c r="L51" s="42"/>
      <c r="M51" s="42"/>
      <c r="N51" s="42"/>
      <c r="O51" s="42"/>
      <c r="P51" s="42"/>
      <c r="Q51" s="42"/>
      <c r="R51" s="42"/>
      <c r="S51" s="42"/>
      <c r="T51" s="42"/>
      <c r="U51" s="42"/>
      <c r="V51" s="42"/>
    </row>
    <row r="52" spans="1:22" s="43" customFormat="1" ht="24" customHeight="1" x14ac:dyDescent="0.35">
      <c r="A52" s="42"/>
      <c r="B52" s="42"/>
      <c r="C52" s="46">
        <v>56</v>
      </c>
      <c r="D52" s="49">
        <v>41105.456784722221</v>
      </c>
      <c r="E52" s="50">
        <f>IF('Swim Time'!C52="","",'Swim Time'!D52-VLOOKUP($C52,'List of Entrants'!$A$4:$G$954,7,0))</f>
        <v>41105.003092592589</v>
      </c>
      <c r="F52" s="42"/>
      <c r="G52" s="42"/>
      <c r="H52" s="42"/>
      <c r="I52" s="42"/>
      <c r="J52" s="42"/>
      <c r="K52" s="42"/>
      <c r="L52" s="42"/>
      <c r="M52" s="42"/>
      <c r="N52" s="42"/>
      <c r="O52" s="42"/>
      <c r="P52" s="42"/>
      <c r="Q52" s="42"/>
      <c r="R52" s="42"/>
      <c r="S52" s="42"/>
      <c r="T52" s="42"/>
      <c r="U52" s="42"/>
      <c r="V52" s="42"/>
    </row>
    <row r="53" spans="1:22" s="43" customFormat="1" ht="24" customHeight="1" x14ac:dyDescent="0.35">
      <c r="A53" s="42"/>
      <c r="B53" s="42"/>
      <c r="C53" s="46">
        <v>28</v>
      </c>
      <c r="D53" s="49">
        <v>41105.456834259261</v>
      </c>
      <c r="E53" s="50">
        <f>IF('Swim Time'!C53="","",'Swim Time'!D53-VLOOKUP($C53,'List of Entrants'!$A$4:$G$954,7,0))</f>
        <v>41105.00314212963</v>
      </c>
      <c r="F53" s="42"/>
      <c r="G53" s="42"/>
      <c r="H53" s="42"/>
      <c r="I53" s="42"/>
      <c r="J53" s="42"/>
      <c r="K53" s="42"/>
      <c r="L53" s="42"/>
      <c r="M53" s="42"/>
      <c r="N53" s="42"/>
      <c r="O53" s="42"/>
      <c r="P53" s="42"/>
      <c r="Q53" s="42"/>
      <c r="R53" s="42"/>
      <c r="S53" s="42"/>
      <c r="T53" s="42"/>
      <c r="U53" s="42"/>
      <c r="V53" s="42"/>
    </row>
    <row r="54" spans="1:22" s="43" customFormat="1" ht="24" customHeight="1" x14ac:dyDescent="0.35">
      <c r="A54" s="42"/>
      <c r="B54" s="42"/>
      <c r="C54" s="46">
        <v>45</v>
      </c>
      <c r="D54" s="49">
        <v>41105.456851388888</v>
      </c>
      <c r="E54" s="50">
        <f>IF('Swim Time'!C54="","",'Swim Time'!D54-VLOOKUP($C54,'List of Entrants'!$A$4:$G$954,7,0))</f>
        <v>41105.003159259257</v>
      </c>
      <c r="F54" s="42"/>
      <c r="G54" s="42"/>
      <c r="H54" s="42"/>
      <c r="I54" s="42"/>
      <c r="J54" s="42"/>
      <c r="K54" s="42"/>
      <c r="L54" s="42"/>
      <c r="M54" s="42"/>
      <c r="N54" s="42"/>
      <c r="O54" s="42"/>
      <c r="P54" s="42"/>
      <c r="Q54" s="42"/>
      <c r="R54" s="42"/>
      <c r="S54" s="42"/>
      <c r="T54" s="42"/>
      <c r="U54" s="42"/>
      <c r="V54" s="42"/>
    </row>
    <row r="55" spans="1:22" s="43" customFormat="1" ht="24" customHeight="1" x14ac:dyDescent="0.35">
      <c r="A55" s="42"/>
      <c r="B55" s="42"/>
      <c r="C55" s="46">
        <v>41</v>
      </c>
      <c r="D55" s="49">
        <v>41105.456879513891</v>
      </c>
      <c r="E55" s="50">
        <f>IF('Swim Time'!C55="","",'Swim Time'!D55-VLOOKUP($C55,'List of Entrants'!$A$4:$G$954,7,0))</f>
        <v>41105.00318738426</v>
      </c>
      <c r="F55" s="42"/>
      <c r="G55" s="42"/>
      <c r="H55" s="42"/>
      <c r="I55" s="42"/>
      <c r="J55" s="42"/>
      <c r="K55" s="42"/>
      <c r="L55" s="42"/>
      <c r="M55" s="42"/>
      <c r="N55" s="42"/>
      <c r="O55" s="42"/>
      <c r="P55" s="42"/>
      <c r="Q55" s="42"/>
      <c r="R55" s="42"/>
      <c r="S55" s="42"/>
      <c r="T55" s="42"/>
      <c r="U55" s="42"/>
      <c r="V55" s="42"/>
    </row>
    <row r="56" spans="1:22" s="43" customFormat="1" ht="24" customHeight="1" x14ac:dyDescent="0.35">
      <c r="A56" s="42"/>
      <c r="B56" s="42"/>
      <c r="C56" s="46">
        <v>58</v>
      </c>
      <c r="D56" s="49">
        <v>41105.456899884259</v>
      </c>
      <c r="E56" s="50">
        <f>IF('Swim Time'!C56="","",'Swim Time'!D56-VLOOKUP($C56,'List of Entrants'!$A$4:$G$954,7,0))</f>
        <v>41105.003207754628</v>
      </c>
      <c r="F56" s="42"/>
      <c r="G56" s="42"/>
      <c r="H56" s="42"/>
      <c r="I56" s="42"/>
      <c r="J56" s="42"/>
      <c r="K56" s="42"/>
      <c r="L56" s="42"/>
      <c r="M56" s="42"/>
      <c r="N56" s="42"/>
      <c r="O56" s="42"/>
      <c r="P56" s="42"/>
      <c r="Q56" s="42"/>
      <c r="R56" s="42"/>
      <c r="S56" s="42"/>
      <c r="T56" s="42"/>
      <c r="U56" s="42"/>
      <c r="V56" s="42"/>
    </row>
    <row r="57" spans="1:22" s="43" customFormat="1" ht="24" customHeight="1" x14ac:dyDescent="0.35">
      <c r="A57" s="42"/>
      <c r="B57" s="42"/>
      <c r="C57" s="46">
        <v>36</v>
      </c>
      <c r="D57" s="49">
        <v>41105.457015277774</v>
      </c>
      <c r="E57" s="50">
        <f>IF('Swim Time'!C57="","",'Swim Time'!D57-VLOOKUP($C57,'List of Entrants'!$A$4:$G$954,7,0))</f>
        <v>41105.003323148143</v>
      </c>
      <c r="F57" s="42"/>
      <c r="G57" s="42"/>
      <c r="H57" s="42"/>
      <c r="I57" s="42"/>
      <c r="J57" s="42"/>
      <c r="K57" s="42"/>
      <c r="L57" s="42"/>
      <c r="M57" s="42"/>
      <c r="N57" s="42"/>
      <c r="O57" s="42"/>
      <c r="P57" s="42"/>
      <c r="Q57" s="42"/>
      <c r="R57" s="42"/>
      <c r="S57" s="42"/>
      <c r="T57" s="42"/>
      <c r="U57" s="42"/>
      <c r="V57" s="42"/>
    </row>
    <row r="58" spans="1:22" s="43" customFormat="1" ht="24" customHeight="1" x14ac:dyDescent="0.35">
      <c r="A58" s="42"/>
      <c r="B58" s="42"/>
      <c r="C58" s="46">
        <v>48</v>
      </c>
      <c r="D58" s="49">
        <v>41105.457121412037</v>
      </c>
      <c r="E58" s="50">
        <f>IF('Swim Time'!C58="","",'Swim Time'!D58-VLOOKUP($C58,'List of Entrants'!$A$4:$G$954,7,0))</f>
        <v>41105.003429282406</v>
      </c>
      <c r="F58" s="42"/>
      <c r="G58" s="42"/>
      <c r="H58" s="42"/>
      <c r="I58" s="42"/>
      <c r="J58" s="42"/>
      <c r="K58" s="42"/>
      <c r="L58" s="42"/>
      <c r="M58" s="42"/>
      <c r="N58" s="42"/>
      <c r="O58" s="42"/>
      <c r="P58" s="42"/>
      <c r="Q58" s="42"/>
      <c r="R58" s="42"/>
      <c r="S58" s="42"/>
      <c r="T58" s="42"/>
      <c r="U58" s="42"/>
      <c r="V58" s="42"/>
    </row>
    <row r="59" spans="1:22" s="43" customFormat="1" ht="24" customHeight="1" x14ac:dyDescent="0.35">
      <c r="A59" s="42"/>
      <c r="B59" s="42"/>
      <c r="C59" s="46">
        <v>27</v>
      </c>
      <c r="D59" s="49">
        <v>41105.457223263889</v>
      </c>
      <c r="E59" s="50">
        <f>IF('Swim Time'!C59="","",'Swim Time'!D59-VLOOKUP($C59,'List of Entrants'!$A$4:$G$954,7,0))</f>
        <v>41105.003531134258</v>
      </c>
      <c r="F59" s="42"/>
      <c r="G59" s="42"/>
      <c r="H59" s="42"/>
      <c r="I59" s="42"/>
      <c r="J59" s="42"/>
      <c r="K59" s="42"/>
      <c r="L59" s="42"/>
      <c r="M59" s="42"/>
      <c r="N59" s="42"/>
      <c r="O59" s="42"/>
      <c r="P59" s="42"/>
      <c r="Q59" s="42"/>
      <c r="R59" s="42"/>
      <c r="S59" s="42"/>
      <c r="T59" s="42"/>
      <c r="U59" s="42"/>
      <c r="V59" s="42"/>
    </row>
    <row r="60" spans="1:22" s="43" customFormat="1" ht="24" customHeight="1" x14ac:dyDescent="0.35">
      <c r="A60" s="42"/>
      <c r="B60" s="42"/>
      <c r="C60" s="46">
        <v>43</v>
      </c>
      <c r="D60" s="49">
        <v>41105.457330092591</v>
      </c>
      <c r="E60" s="50">
        <f>IF('Swim Time'!C60="","",'Swim Time'!D60-VLOOKUP($C60,'List of Entrants'!$A$4:$G$954,7,0))</f>
        <v>41105.00363796296</v>
      </c>
      <c r="F60" s="42"/>
      <c r="G60" s="42"/>
      <c r="H60" s="42"/>
      <c r="I60" s="42"/>
      <c r="J60" s="42"/>
      <c r="K60" s="42"/>
      <c r="L60" s="42"/>
      <c r="M60" s="42"/>
      <c r="N60" s="42"/>
      <c r="O60" s="42"/>
      <c r="P60" s="42"/>
      <c r="Q60" s="42"/>
      <c r="R60" s="42"/>
      <c r="S60" s="42"/>
      <c r="T60" s="42"/>
      <c r="U60" s="42"/>
      <c r="V60" s="42"/>
    </row>
    <row r="61" spans="1:22" s="43" customFormat="1" ht="24" customHeight="1" x14ac:dyDescent="0.35">
      <c r="A61" s="42"/>
      <c r="B61" s="42"/>
      <c r="C61" s="46">
        <v>53</v>
      </c>
      <c r="D61" s="49">
        <v>41105.457414814817</v>
      </c>
      <c r="E61" s="50">
        <f>IF('Swim Time'!C61="","",'Swim Time'!D61-VLOOKUP($C61,'List of Entrants'!$A$4:$G$954,7,0))</f>
        <v>41105.003722685185</v>
      </c>
      <c r="F61" s="42"/>
      <c r="G61" s="42"/>
      <c r="H61" s="42"/>
      <c r="I61" s="42"/>
      <c r="J61" s="42"/>
      <c r="K61" s="42"/>
      <c r="L61" s="42"/>
      <c r="M61" s="42"/>
      <c r="N61" s="42"/>
      <c r="O61" s="42"/>
      <c r="P61" s="42"/>
      <c r="Q61" s="42"/>
      <c r="R61" s="42"/>
      <c r="S61" s="42"/>
      <c r="T61" s="42"/>
      <c r="U61" s="42"/>
      <c r="V61" s="42"/>
    </row>
    <row r="62" spans="1:22" s="43" customFormat="1" ht="24" customHeight="1" x14ac:dyDescent="0.35">
      <c r="A62" s="42"/>
      <c r="B62" s="42"/>
      <c r="C62" s="46">
        <v>32</v>
      </c>
      <c r="D62" s="49">
        <v>41105.457505092592</v>
      </c>
      <c r="E62" s="50">
        <f>IF('Swim Time'!C62="","",'Swim Time'!D62-VLOOKUP($C62,'List of Entrants'!$A$4:$G$954,7,0))</f>
        <v>41105.003812962961</v>
      </c>
      <c r="F62" s="42"/>
      <c r="G62" s="42"/>
      <c r="H62" s="42"/>
      <c r="I62" s="42"/>
      <c r="J62" s="42"/>
      <c r="K62" s="42"/>
      <c r="L62" s="42"/>
      <c r="M62" s="42"/>
      <c r="N62" s="42"/>
      <c r="O62" s="42"/>
      <c r="P62" s="42"/>
      <c r="Q62" s="42"/>
      <c r="R62" s="42"/>
      <c r="S62" s="42"/>
      <c r="T62" s="42"/>
      <c r="U62" s="42"/>
      <c r="V62" s="42"/>
    </row>
    <row r="63" spans="1:22" s="43" customFormat="1" ht="24" customHeight="1" x14ac:dyDescent="0.35">
      <c r="A63" s="42"/>
      <c r="B63" s="42"/>
      <c r="C63" s="46">
        <v>42</v>
      </c>
      <c r="D63" s="49">
        <v>41105.457544907411</v>
      </c>
      <c r="E63" s="50">
        <f>IF('Swim Time'!C63="","",'Swim Time'!D63-VLOOKUP($C63,'List of Entrants'!$A$4:$G$954,7,0))</f>
        <v>41105.00385277778</v>
      </c>
      <c r="F63" s="42"/>
      <c r="G63" s="42"/>
      <c r="H63" s="42"/>
      <c r="I63" s="42"/>
      <c r="J63" s="42"/>
      <c r="K63" s="42"/>
      <c r="L63" s="42"/>
      <c r="M63" s="42"/>
      <c r="N63" s="42"/>
      <c r="O63" s="42"/>
      <c r="P63" s="42"/>
      <c r="Q63" s="42"/>
      <c r="R63" s="42"/>
      <c r="S63" s="42"/>
      <c r="T63" s="42"/>
      <c r="U63" s="42"/>
      <c r="V63" s="42"/>
    </row>
    <row r="64" spans="1:22" s="43" customFormat="1" ht="24" customHeight="1" x14ac:dyDescent="0.35">
      <c r="A64" s="42"/>
      <c r="B64" s="42"/>
      <c r="C64" s="46">
        <v>59</v>
      </c>
      <c r="D64" s="49">
        <v>41105.457637268519</v>
      </c>
      <c r="E64" s="50">
        <f>IF('Swim Time'!C64="","",'Swim Time'!D64-VLOOKUP($C64,'List of Entrants'!$A$4:$G$954,7,0))</f>
        <v>41105.003945138888</v>
      </c>
      <c r="F64" s="42"/>
      <c r="G64" s="42"/>
      <c r="H64" s="42"/>
      <c r="I64" s="42"/>
      <c r="J64" s="42"/>
      <c r="K64" s="42"/>
      <c r="L64" s="42"/>
      <c r="M64" s="42"/>
      <c r="N64" s="42"/>
      <c r="O64" s="42"/>
      <c r="P64" s="42"/>
      <c r="Q64" s="42"/>
      <c r="R64" s="42"/>
      <c r="S64" s="42"/>
      <c r="T64" s="42"/>
      <c r="U64" s="42"/>
      <c r="V64" s="42"/>
    </row>
    <row r="65" spans="1:22" s="43" customFormat="1" ht="24" customHeight="1" x14ac:dyDescent="0.35">
      <c r="A65" s="42"/>
      <c r="B65" s="42"/>
      <c r="C65" s="46">
        <v>34</v>
      </c>
      <c r="D65" s="49">
        <v>41105.457871527775</v>
      </c>
      <c r="E65" s="50">
        <f>IF('Swim Time'!C65="","",'Swim Time'!D65-VLOOKUP($C65,'List of Entrants'!$A$4:$G$954,7,0))</f>
        <v>41105.004179398144</v>
      </c>
      <c r="F65" s="42"/>
      <c r="G65" s="42"/>
      <c r="H65" s="42"/>
      <c r="I65" s="42"/>
      <c r="J65" s="42"/>
      <c r="K65" s="42"/>
      <c r="L65" s="42"/>
      <c r="M65" s="42"/>
      <c r="N65" s="42"/>
      <c r="O65" s="42"/>
      <c r="P65" s="42"/>
      <c r="Q65" s="42"/>
      <c r="R65" s="42"/>
      <c r="S65" s="42"/>
      <c r="T65" s="42"/>
      <c r="U65" s="42"/>
      <c r="V65" s="42"/>
    </row>
    <row r="66" spans="1:22" s="43" customFormat="1" ht="24" customHeight="1" x14ac:dyDescent="0.35">
      <c r="A66" s="42"/>
      <c r="B66" s="42"/>
      <c r="C66" s="46">
        <v>64</v>
      </c>
      <c r="D66" s="49">
        <v>41105.496063541665</v>
      </c>
      <c r="E66" s="50">
        <f>IF('Swim Time'!C66="","",'Swim Time'!D66-VLOOKUP($C66,'List of Entrants'!$A$4:$G$954,7,0))</f>
        <v>41105.00300798611</v>
      </c>
      <c r="F66" s="42"/>
      <c r="G66" s="42"/>
      <c r="H66" s="42"/>
      <c r="I66" s="42"/>
      <c r="J66" s="42"/>
      <c r="K66" s="42"/>
      <c r="L66" s="42"/>
      <c r="M66" s="42"/>
      <c r="N66" s="42"/>
      <c r="O66" s="42"/>
      <c r="P66" s="42"/>
      <c r="Q66" s="42"/>
      <c r="R66" s="42"/>
      <c r="S66" s="42"/>
      <c r="T66" s="42"/>
      <c r="U66" s="42"/>
      <c r="V66" s="42"/>
    </row>
    <row r="67" spans="1:22" s="43" customFormat="1" ht="24" customHeight="1" x14ac:dyDescent="0.35">
      <c r="A67" s="42"/>
      <c r="B67" s="42"/>
      <c r="C67" s="46">
        <v>73</v>
      </c>
      <c r="D67" s="49">
        <v>41105.496216666666</v>
      </c>
      <c r="E67" s="50">
        <f>IF('Swim Time'!C67="","",'Swim Time'!D67-VLOOKUP($C67,'List of Entrants'!$A$4:$G$954,7,0))</f>
        <v>41105.003161111112</v>
      </c>
      <c r="F67" s="42"/>
      <c r="G67" s="42"/>
      <c r="H67" s="42"/>
      <c r="I67" s="42"/>
      <c r="J67" s="42"/>
      <c r="K67" s="42"/>
      <c r="L67" s="42"/>
      <c r="M67" s="42"/>
      <c r="N67" s="42"/>
      <c r="O67" s="42"/>
      <c r="P67" s="42"/>
      <c r="Q67" s="42"/>
      <c r="R67" s="42"/>
      <c r="S67" s="42"/>
      <c r="T67" s="42"/>
      <c r="U67" s="42"/>
      <c r="V67" s="42"/>
    </row>
    <row r="68" spans="1:22" s="43" customFormat="1" ht="24" customHeight="1" x14ac:dyDescent="0.35">
      <c r="A68" s="42"/>
      <c r="B68" s="42"/>
      <c r="C68" s="46">
        <v>76</v>
      </c>
      <c r="D68" s="49">
        <v>41105.496240509259</v>
      </c>
      <c r="E68" s="50">
        <f>IF('Swim Time'!C68="","",'Swim Time'!D68-VLOOKUP($C68,'List of Entrants'!$A$4:$G$954,7,0))</f>
        <v>41105.003184953704</v>
      </c>
      <c r="F68" s="42"/>
      <c r="G68" s="42"/>
      <c r="H68" s="42"/>
      <c r="I68" s="42"/>
      <c r="J68" s="42"/>
      <c r="K68" s="42"/>
      <c r="L68" s="42"/>
      <c r="M68" s="42"/>
      <c r="N68" s="42"/>
      <c r="O68" s="42"/>
      <c r="P68" s="42"/>
      <c r="Q68" s="42"/>
      <c r="R68" s="42"/>
      <c r="S68" s="42"/>
      <c r="T68" s="42"/>
      <c r="U68" s="42"/>
      <c r="V68" s="42"/>
    </row>
    <row r="69" spans="1:22" s="43" customFormat="1" ht="24" customHeight="1" x14ac:dyDescent="0.35">
      <c r="A69" s="42"/>
      <c r="B69" s="42"/>
      <c r="C69" s="46">
        <v>65</v>
      </c>
      <c r="D69" s="49">
        <v>41105.496485648146</v>
      </c>
      <c r="E69" s="50">
        <f>IF('Swim Time'!C69="","",'Swim Time'!D69-VLOOKUP($C69,'List of Entrants'!$A$4:$G$954,7,0))</f>
        <v>41105.003430092591</v>
      </c>
      <c r="F69" s="42"/>
      <c r="G69" s="42"/>
      <c r="H69" s="42"/>
      <c r="I69" s="42"/>
      <c r="J69" s="42"/>
      <c r="K69" s="42"/>
      <c r="L69" s="42"/>
      <c r="M69" s="42"/>
      <c r="N69" s="42"/>
      <c r="O69" s="42"/>
      <c r="P69" s="42"/>
      <c r="Q69" s="42"/>
      <c r="R69" s="42"/>
      <c r="S69" s="42"/>
      <c r="T69" s="42"/>
      <c r="U69" s="42"/>
      <c r="V69" s="42"/>
    </row>
    <row r="70" spans="1:22" s="43" customFormat="1" ht="24" customHeight="1" x14ac:dyDescent="0.35">
      <c r="A70" s="42"/>
      <c r="B70" s="42"/>
      <c r="C70" s="46">
        <v>71</v>
      </c>
      <c r="D70" s="49">
        <v>41105.496566782407</v>
      </c>
      <c r="E70" s="50">
        <f>IF('Swim Time'!C70="","",'Swim Time'!D70-VLOOKUP($C70,'List of Entrants'!$A$4:$G$954,7,0))</f>
        <v>41105.003511226852</v>
      </c>
      <c r="F70" s="42"/>
      <c r="G70" s="42"/>
      <c r="H70" s="42"/>
      <c r="I70" s="42"/>
      <c r="J70" s="42"/>
      <c r="K70" s="42"/>
      <c r="L70" s="42"/>
      <c r="M70" s="42"/>
      <c r="N70" s="42"/>
      <c r="O70" s="42"/>
      <c r="P70" s="42"/>
      <c r="Q70" s="42"/>
      <c r="R70" s="42"/>
      <c r="S70" s="42"/>
      <c r="T70" s="42"/>
      <c r="U70" s="42"/>
      <c r="V70" s="42"/>
    </row>
    <row r="71" spans="1:22" s="43" customFormat="1" ht="24" customHeight="1" x14ac:dyDescent="0.35">
      <c r="A71" s="42"/>
      <c r="B71" s="42"/>
      <c r="C71" s="46">
        <v>67</v>
      </c>
      <c r="D71" s="49">
        <v>41105.496604629632</v>
      </c>
      <c r="E71" s="50">
        <f>IF('Swim Time'!C71="","",'Swim Time'!D71-VLOOKUP($C71,'List of Entrants'!$A$4:$G$954,7,0))</f>
        <v>41105.003549074077</v>
      </c>
      <c r="F71" s="42"/>
      <c r="G71" s="42"/>
      <c r="H71" s="42"/>
      <c r="I71" s="42"/>
      <c r="J71" s="42"/>
      <c r="K71" s="42"/>
      <c r="L71" s="42"/>
      <c r="M71" s="42"/>
      <c r="N71" s="42"/>
      <c r="O71" s="42"/>
      <c r="P71" s="42"/>
      <c r="Q71" s="42"/>
      <c r="R71" s="42"/>
      <c r="S71" s="42"/>
      <c r="T71" s="42"/>
      <c r="U71" s="42"/>
      <c r="V71" s="42"/>
    </row>
    <row r="72" spans="1:22" s="43" customFormat="1" ht="24" customHeight="1" x14ac:dyDescent="0.35">
      <c r="A72" s="42"/>
      <c r="B72" s="42"/>
      <c r="C72" s="46">
        <v>68</v>
      </c>
      <c r="D72" s="49">
        <v>41105.496637384262</v>
      </c>
      <c r="E72" s="50">
        <f>IF('Swim Time'!C72="","",'Swim Time'!D72-VLOOKUP($C72,'List of Entrants'!$A$4:$G$954,7,0))</f>
        <v>41105.003581828707</v>
      </c>
      <c r="F72" s="42"/>
      <c r="G72" s="42"/>
      <c r="H72" s="42"/>
      <c r="I72" s="42"/>
      <c r="J72" s="42"/>
      <c r="K72" s="42"/>
      <c r="L72" s="42"/>
      <c r="M72" s="42"/>
      <c r="N72" s="42"/>
      <c r="O72" s="42"/>
      <c r="P72" s="42"/>
      <c r="Q72" s="42"/>
      <c r="R72" s="42"/>
      <c r="S72" s="42"/>
      <c r="T72" s="42"/>
      <c r="U72" s="42"/>
      <c r="V72" s="42"/>
    </row>
    <row r="73" spans="1:22" s="43" customFormat="1" ht="24" customHeight="1" x14ac:dyDescent="0.35">
      <c r="A73" s="42"/>
      <c r="B73" s="42"/>
      <c r="C73" s="46">
        <v>77</v>
      </c>
      <c r="D73" s="49">
        <v>41105.496859259256</v>
      </c>
      <c r="E73" s="50">
        <f>IF('Swim Time'!C73="","",'Swim Time'!D73-VLOOKUP($C73,'List of Entrants'!$A$4:$G$954,7,0))</f>
        <v>41105.003803703701</v>
      </c>
      <c r="F73" s="42"/>
      <c r="G73" s="42"/>
      <c r="H73" s="42"/>
      <c r="I73" s="42"/>
      <c r="J73" s="42"/>
      <c r="K73" s="42"/>
      <c r="L73" s="42"/>
      <c r="M73" s="42"/>
      <c r="N73" s="42"/>
      <c r="O73" s="42"/>
      <c r="P73" s="42"/>
      <c r="Q73" s="42"/>
      <c r="R73" s="42"/>
      <c r="S73" s="42"/>
      <c r="T73" s="42"/>
      <c r="U73" s="42"/>
      <c r="V73" s="42"/>
    </row>
    <row r="74" spans="1:22" s="43" customFormat="1" ht="24" customHeight="1" x14ac:dyDescent="0.35">
      <c r="A74" s="42"/>
      <c r="B74" s="42"/>
      <c r="C74" s="46">
        <v>72</v>
      </c>
      <c r="D74" s="49">
        <v>41105.496967592589</v>
      </c>
      <c r="E74" s="50">
        <f>IF('Swim Time'!C74="","",'Swim Time'!D74-VLOOKUP($C74,'List of Entrants'!$A$4:$G$954,7,0))</f>
        <v>41105.003912037035</v>
      </c>
      <c r="F74" s="42"/>
      <c r="G74" s="42"/>
      <c r="H74" s="42"/>
      <c r="I74" s="42"/>
      <c r="J74" s="42"/>
      <c r="K74" s="42"/>
      <c r="L74" s="42"/>
      <c r="M74" s="42"/>
      <c r="N74" s="42"/>
      <c r="O74" s="42"/>
      <c r="P74" s="42"/>
      <c r="Q74" s="42"/>
      <c r="R74" s="42"/>
      <c r="S74" s="42"/>
      <c r="T74" s="42"/>
      <c r="U74" s="42"/>
      <c r="V74" s="42"/>
    </row>
    <row r="75" spans="1:22" s="43" customFormat="1" ht="24" customHeight="1" x14ac:dyDescent="0.35">
      <c r="A75" s="42"/>
      <c r="B75" s="42"/>
      <c r="C75" s="46">
        <v>75</v>
      </c>
      <c r="D75" s="49">
        <v>41105.496996527778</v>
      </c>
      <c r="E75" s="50">
        <f>IF('Swim Time'!C75="","",'Swim Time'!D75-VLOOKUP($C75,'List of Entrants'!$A$4:$G$954,7,0))</f>
        <v>41105.003940972223</v>
      </c>
      <c r="F75" s="42"/>
      <c r="G75" s="42"/>
      <c r="H75" s="42"/>
      <c r="I75" s="42"/>
      <c r="J75" s="42"/>
      <c r="K75" s="42"/>
      <c r="L75" s="42"/>
      <c r="M75" s="42"/>
      <c r="N75" s="42"/>
      <c r="O75" s="42"/>
      <c r="P75" s="42"/>
      <c r="Q75" s="42"/>
      <c r="R75" s="42"/>
      <c r="S75" s="42"/>
      <c r="T75" s="42"/>
      <c r="U75" s="42"/>
      <c r="V75" s="42"/>
    </row>
    <row r="76" spans="1:22" s="43" customFormat="1" ht="24" customHeight="1" x14ac:dyDescent="0.35">
      <c r="A76" s="42"/>
      <c r="B76" s="42"/>
      <c r="C76" s="46">
        <v>66</v>
      </c>
      <c r="D76" s="49">
        <v>41105.497020138886</v>
      </c>
      <c r="E76" s="50">
        <f>IF('Swim Time'!C76="","",'Swim Time'!D76-VLOOKUP($C76,'List of Entrants'!$A$4:$G$954,7,0))</f>
        <v>41105.003964583331</v>
      </c>
      <c r="F76" s="42"/>
      <c r="G76" s="42"/>
      <c r="H76" s="42"/>
      <c r="I76" s="42"/>
      <c r="J76" s="42"/>
      <c r="K76" s="42"/>
      <c r="L76" s="42"/>
      <c r="M76" s="42"/>
      <c r="N76" s="42"/>
      <c r="O76" s="42"/>
      <c r="P76" s="42"/>
      <c r="Q76" s="42"/>
      <c r="R76" s="42"/>
      <c r="S76" s="42"/>
      <c r="T76" s="42"/>
      <c r="U76" s="42"/>
      <c r="V76" s="42"/>
    </row>
    <row r="77" spans="1:22" s="43" customFormat="1" ht="24" customHeight="1" x14ac:dyDescent="0.35">
      <c r="A77" s="42"/>
      <c r="B77" s="42"/>
      <c r="C77" s="46">
        <v>62</v>
      </c>
      <c r="D77" s="49">
        <v>41105.497189583337</v>
      </c>
      <c r="E77" s="50">
        <f>IF('Swim Time'!C77="","",'Swim Time'!D77-VLOOKUP($C77,'List of Entrants'!$A$4:$G$954,7,0))</f>
        <v>41105.004134027782</v>
      </c>
      <c r="F77" s="42"/>
      <c r="G77" s="42"/>
      <c r="H77" s="42"/>
      <c r="I77" s="42"/>
      <c r="J77" s="42"/>
      <c r="K77" s="42"/>
      <c r="L77" s="42"/>
      <c r="M77" s="42"/>
      <c r="N77" s="42"/>
      <c r="O77" s="42"/>
      <c r="P77" s="42"/>
      <c r="Q77" s="42"/>
      <c r="R77" s="42"/>
      <c r="S77" s="42"/>
      <c r="T77" s="42"/>
      <c r="U77" s="42"/>
      <c r="V77" s="42"/>
    </row>
    <row r="78" spans="1:22" s="43" customFormat="1" ht="24" customHeight="1" x14ac:dyDescent="0.35">
      <c r="A78" s="42"/>
      <c r="B78" s="42"/>
      <c r="C78" s="46">
        <v>79</v>
      </c>
      <c r="D78" s="49">
        <v>41105.497313541666</v>
      </c>
      <c r="E78" s="50">
        <f>IF('Swim Time'!C78="","",'Swim Time'!D78-VLOOKUP($C78,'List of Entrants'!$A$4:$G$954,7,0))</f>
        <v>41105.004257986111</v>
      </c>
      <c r="F78" s="42"/>
      <c r="G78" s="42"/>
      <c r="H78" s="42"/>
      <c r="I78" s="42"/>
      <c r="J78" s="42"/>
      <c r="K78" s="42"/>
      <c r="L78" s="42"/>
      <c r="M78" s="42"/>
      <c r="N78" s="42"/>
      <c r="O78" s="42"/>
      <c r="P78" s="42"/>
      <c r="Q78" s="42"/>
      <c r="R78" s="42"/>
      <c r="S78" s="42"/>
      <c r="T78" s="42"/>
      <c r="U78" s="42"/>
      <c r="V78" s="42"/>
    </row>
    <row r="79" spans="1:22" s="43" customFormat="1" ht="24" customHeight="1" x14ac:dyDescent="0.35">
      <c r="A79" s="42"/>
      <c r="B79" s="42"/>
      <c r="C79" s="46">
        <v>69</v>
      </c>
      <c r="D79" s="49">
        <v>41105.497463888889</v>
      </c>
      <c r="E79" s="50">
        <f>IF('Swim Time'!C79="","",'Swim Time'!D79-VLOOKUP($C79,'List of Entrants'!$A$4:$G$954,7,0))</f>
        <v>41105.004408333334</v>
      </c>
      <c r="F79" s="42"/>
      <c r="G79" s="42"/>
      <c r="H79" s="42"/>
      <c r="I79" s="42"/>
      <c r="J79" s="42"/>
      <c r="K79" s="42"/>
      <c r="L79" s="42"/>
      <c r="M79" s="42"/>
      <c r="N79" s="42"/>
      <c r="O79" s="42"/>
      <c r="P79" s="42"/>
      <c r="Q79" s="42"/>
      <c r="R79" s="42"/>
      <c r="S79" s="42"/>
      <c r="T79" s="42"/>
      <c r="U79" s="42"/>
      <c r="V79" s="42"/>
    </row>
    <row r="80" spans="1:22" s="43" customFormat="1" ht="24" customHeight="1" x14ac:dyDescent="0.35">
      <c r="A80" s="42"/>
      <c r="B80" s="42"/>
      <c r="C80" s="46">
        <v>74</v>
      </c>
      <c r="D80" s="49">
        <v>41105.497768171299</v>
      </c>
      <c r="E80" s="50">
        <f>IF('Swim Time'!C80="","",'Swim Time'!D80-VLOOKUP($C80,'List of Entrants'!$A$4:$G$954,7,0))</f>
        <v>41105.004712615744</v>
      </c>
      <c r="F80" s="42"/>
      <c r="G80" s="42"/>
      <c r="H80" s="42"/>
      <c r="I80" s="42"/>
      <c r="J80" s="42"/>
      <c r="K80" s="42"/>
      <c r="L80" s="42"/>
      <c r="M80" s="42"/>
      <c r="N80" s="42"/>
      <c r="O80" s="42"/>
      <c r="P80" s="42"/>
      <c r="Q80" s="42"/>
      <c r="R80" s="42"/>
      <c r="S80" s="42"/>
      <c r="T80" s="42"/>
      <c r="U80" s="42"/>
      <c r="V80" s="42"/>
    </row>
    <row r="81" spans="1:22" s="43" customFormat="1" ht="24" customHeight="1" x14ac:dyDescent="0.35">
      <c r="A81" s="42"/>
      <c r="B81" s="42"/>
      <c r="C81" s="46">
        <v>81</v>
      </c>
      <c r="D81" s="49">
        <v>41105.497845254627</v>
      </c>
      <c r="E81" s="50">
        <f>IF('Swim Time'!C81="","",'Swim Time'!D81-VLOOKUP($C81,'List of Entrants'!$A$4:$G$954,7,0))</f>
        <v>41105.004789699073</v>
      </c>
      <c r="F81" s="42"/>
      <c r="G81" s="42"/>
      <c r="H81" s="42"/>
      <c r="I81" s="42"/>
      <c r="J81" s="42"/>
      <c r="K81" s="42"/>
      <c r="L81" s="42"/>
      <c r="M81" s="42"/>
      <c r="N81" s="42"/>
      <c r="O81" s="42"/>
      <c r="P81" s="42"/>
      <c r="Q81" s="42"/>
      <c r="R81" s="42"/>
      <c r="S81" s="42"/>
      <c r="T81" s="42"/>
      <c r="U81" s="42"/>
      <c r="V81" s="42"/>
    </row>
    <row r="82" spans="1:22" s="43" customFormat="1" ht="24" customHeight="1" x14ac:dyDescent="0.35">
      <c r="A82" s="42"/>
      <c r="B82" s="42"/>
      <c r="C82" s="46">
        <v>61</v>
      </c>
      <c r="D82" s="49">
        <v>41105.497975231483</v>
      </c>
      <c r="E82" s="50">
        <f>IF('Swim Time'!C82="","",'Swim Time'!D82-VLOOKUP($C82,'List of Entrants'!$A$4:$G$954,7,0))</f>
        <v>41105.004919675928</v>
      </c>
      <c r="F82" s="42"/>
      <c r="G82" s="42"/>
      <c r="H82" s="42"/>
      <c r="I82" s="42"/>
      <c r="J82" s="42"/>
      <c r="K82" s="42"/>
      <c r="L82" s="42"/>
      <c r="M82" s="42"/>
      <c r="N82" s="42"/>
      <c r="O82" s="42"/>
      <c r="P82" s="42"/>
      <c r="Q82" s="42"/>
      <c r="R82" s="42"/>
      <c r="S82" s="42"/>
      <c r="T82" s="42"/>
      <c r="U82" s="42"/>
      <c r="V82" s="42"/>
    </row>
    <row r="83" spans="1:22" s="43" customFormat="1" ht="24" customHeight="1" x14ac:dyDescent="0.35">
      <c r="A83" s="42"/>
      <c r="B83" s="42"/>
      <c r="C83" s="46">
        <v>80</v>
      </c>
      <c r="D83" s="49">
        <v>41105.498367476852</v>
      </c>
      <c r="E83" s="50">
        <f>IF('Swim Time'!C83="","",'Swim Time'!D83-VLOOKUP($C83,'List of Entrants'!$A$4:$G$954,7,0))</f>
        <v>41105.005311921297</v>
      </c>
      <c r="F83" s="42"/>
      <c r="G83" s="42"/>
      <c r="H83" s="42"/>
      <c r="I83" s="42"/>
      <c r="J83" s="42"/>
      <c r="K83" s="42"/>
      <c r="L83" s="42"/>
      <c r="M83" s="42"/>
      <c r="N83" s="42"/>
      <c r="O83" s="42"/>
      <c r="P83" s="42"/>
      <c r="Q83" s="42"/>
      <c r="R83" s="42"/>
      <c r="S83" s="42"/>
      <c r="T83" s="42"/>
      <c r="U83" s="42"/>
      <c r="V83" s="42"/>
    </row>
    <row r="84" spans="1:22" s="43" customFormat="1" ht="24" customHeight="1" x14ac:dyDescent="0.35">
      <c r="A84" s="42"/>
      <c r="B84" s="42"/>
      <c r="C84" s="46">
        <v>99</v>
      </c>
      <c r="D84" s="49">
        <v>41105.524662962962</v>
      </c>
      <c r="E84" s="50">
        <f>IF('Swim Time'!C84="","",'Swim Time'!D84-VLOOKUP($C84,'List of Entrants'!$A$4:$G$954,7,0))</f>
        <v>41105.003829629626</v>
      </c>
      <c r="F84" s="42"/>
      <c r="G84" s="42"/>
      <c r="H84" s="42"/>
      <c r="I84" s="42"/>
      <c r="J84" s="42"/>
      <c r="K84" s="42"/>
      <c r="L84" s="42"/>
      <c r="M84" s="42"/>
      <c r="N84" s="42"/>
      <c r="O84" s="42"/>
      <c r="P84" s="42"/>
      <c r="Q84" s="42"/>
      <c r="R84" s="42"/>
      <c r="S84" s="42"/>
      <c r="T84" s="42"/>
      <c r="U84" s="42"/>
      <c r="V84" s="42"/>
    </row>
    <row r="85" spans="1:22" s="43" customFormat="1" ht="24" customHeight="1" x14ac:dyDescent="0.35">
      <c r="A85" s="42"/>
      <c r="B85" s="42"/>
      <c r="C85" s="46">
        <v>88</v>
      </c>
      <c r="D85" s="49">
        <v>41105.524835185184</v>
      </c>
      <c r="E85" s="50">
        <f>IF('Swim Time'!C85="","",'Swim Time'!D85-VLOOKUP($C85,'List of Entrants'!$A$4:$G$954,7,0))</f>
        <v>41105.004001851848</v>
      </c>
      <c r="F85" s="42"/>
      <c r="G85" s="42"/>
      <c r="H85" s="42"/>
      <c r="I85" s="42"/>
      <c r="J85" s="42"/>
      <c r="K85" s="42"/>
      <c r="L85" s="42"/>
      <c r="M85" s="42"/>
      <c r="N85" s="42"/>
      <c r="O85" s="42"/>
      <c r="P85" s="42"/>
      <c r="Q85" s="42"/>
      <c r="R85" s="42"/>
      <c r="S85" s="42"/>
      <c r="T85" s="42"/>
      <c r="U85" s="42"/>
      <c r="V85" s="42"/>
    </row>
    <row r="86" spans="1:22" s="43" customFormat="1" ht="24" customHeight="1" x14ac:dyDescent="0.35">
      <c r="A86" s="42"/>
      <c r="B86" s="42"/>
      <c r="C86" s="46">
        <v>93</v>
      </c>
      <c r="D86" s="49">
        <v>41105.524918634263</v>
      </c>
      <c r="E86" s="50">
        <f>IF('Swim Time'!C86="","",'Swim Time'!D86-VLOOKUP($C86,'List of Entrants'!$A$4:$G$954,7,0))</f>
        <v>41105.004085300927</v>
      </c>
      <c r="F86" s="42"/>
      <c r="G86" s="42"/>
      <c r="H86" s="42"/>
      <c r="I86" s="42"/>
      <c r="J86" s="42"/>
      <c r="K86" s="42"/>
      <c r="L86" s="42"/>
      <c r="M86" s="42"/>
      <c r="N86" s="42"/>
      <c r="O86" s="42"/>
      <c r="P86" s="42"/>
      <c r="Q86" s="42"/>
      <c r="R86" s="42"/>
      <c r="S86" s="42"/>
      <c r="T86" s="42"/>
      <c r="U86" s="42"/>
      <c r="V86" s="42"/>
    </row>
    <row r="87" spans="1:22" s="43" customFormat="1" ht="24" customHeight="1" x14ac:dyDescent="0.35">
      <c r="A87" s="42"/>
      <c r="B87" s="42"/>
      <c r="C87" s="46">
        <v>92</v>
      </c>
      <c r="D87" s="49">
        <v>41105.524946874997</v>
      </c>
      <c r="E87" s="50">
        <f>IF('Swim Time'!C87="","",'Swim Time'!D87-VLOOKUP($C87,'List of Entrants'!$A$4:$G$954,7,0))</f>
        <v>41105.004113541661</v>
      </c>
      <c r="F87" s="42"/>
      <c r="G87" s="42"/>
      <c r="H87" s="42"/>
      <c r="I87" s="42"/>
      <c r="J87" s="42"/>
      <c r="K87" s="42"/>
      <c r="L87" s="42"/>
      <c r="M87" s="42"/>
      <c r="N87" s="42"/>
      <c r="O87" s="42"/>
      <c r="P87" s="42"/>
      <c r="Q87" s="42"/>
      <c r="R87" s="42"/>
      <c r="S87" s="42"/>
      <c r="T87" s="42"/>
      <c r="U87" s="42"/>
      <c r="V87" s="42"/>
    </row>
    <row r="88" spans="1:22" s="43" customFormat="1" ht="24" customHeight="1" x14ac:dyDescent="0.35">
      <c r="A88" s="42"/>
      <c r="B88" s="42"/>
      <c r="C88" s="46">
        <v>85</v>
      </c>
      <c r="D88" s="49">
        <v>41105.524966550925</v>
      </c>
      <c r="E88" s="50">
        <f>IF('Swim Time'!C88="","",'Swim Time'!D88-VLOOKUP($C88,'List of Entrants'!$A$4:$G$954,7,0))</f>
        <v>41105.00413321759</v>
      </c>
      <c r="F88" s="42"/>
      <c r="G88" s="42"/>
      <c r="H88" s="42"/>
      <c r="I88" s="42"/>
      <c r="J88" s="42"/>
      <c r="K88" s="42"/>
      <c r="L88" s="42"/>
      <c r="M88" s="42"/>
      <c r="N88" s="42"/>
      <c r="O88" s="42"/>
      <c r="P88" s="42"/>
      <c r="Q88" s="42"/>
      <c r="R88" s="42"/>
      <c r="S88" s="42"/>
      <c r="T88" s="42"/>
      <c r="U88" s="42"/>
      <c r="V88" s="42"/>
    </row>
    <row r="89" spans="1:22" s="43" customFormat="1" ht="24" customHeight="1" x14ac:dyDescent="0.35">
      <c r="A89" s="42"/>
      <c r="B89" s="42"/>
      <c r="C89" s="46">
        <v>97</v>
      </c>
      <c r="D89" s="49">
        <v>41105.525183564816</v>
      </c>
      <c r="E89" s="50">
        <f>IF('Swim Time'!C89="","",'Swim Time'!D89-VLOOKUP($C89,'List of Entrants'!$A$4:$G$954,7,0))</f>
        <v>41105.00435023148</v>
      </c>
      <c r="F89" s="42"/>
      <c r="G89" s="42"/>
      <c r="H89" s="42"/>
      <c r="I89" s="42"/>
      <c r="J89" s="42"/>
      <c r="K89" s="42"/>
      <c r="L89" s="42"/>
      <c r="M89" s="42"/>
      <c r="N89" s="42"/>
      <c r="O89" s="42"/>
      <c r="P89" s="42"/>
      <c r="Q89" s="42"/>
      <c r="R89" s="42"/>
      <c r="S89" s="42"/>
      <c r="T89" s="42"/>
      <c r="U89" s="42"/>
      <c r="V89" s="42"/>
    </row>
    <row r="90" spans="1:22" s="43" customFormat="1" ht="24" customHeight="1" x14ac:dyDescent="0.35">
      <c r="A90" s="42"/>
      <c r="B90" s="42"/>
      <c r="C90" s="46">
        <v>86</v>
      </c>
      <c r="D90" s="49">
        <v>41105.525324305556</v>
      </c>
      <c r="E90" s="50">
        <f>IF('Swim Time'!C90="","",'Swim Time'!D90-VLOOKUP($C90,'List of Entrants'!$A$4:$G$954,7,0))</f>
        <v>41105.00449097222</v>
      </c>
      <c r="F90" s="42"/>
      <c r="G90" s="42"/>
      <c r="H90" s="42"/>
      <c r="I90" s="42"/>
      <c r="J90" s="42"/>
      <c r="K90" s="42"/>
      <c r="L90" s="42"/>
      <c r="M90" s="42"/>
      <c r="N90" s="42"/>
      <c r="O90" s="42"/>
      <c r="P90" s="42"/>
      <c r="Q90" s="42"/>
      <c r="R90" s="42"/>
      <c r="S90" s="42"/>
      <c r="T90" s="42"/>
      <c r="U90" s="42"/>
      <c r="V90" s="42"/>
    </row>
    <row r="91" spans="1:22" s="43" customFormat="1" ht="24" customHeight="1" x14ac:dyDescent="0.35">
      <c r="A91" s="42"/>
      <c r="B91" s="42"/>
      <c r="C91" s="46">
        <v>95</v>
      </c>
      <c r="D91" s="49">
        <v>41105.525483912039</v>
      </c>
      <c r="E91" s="50">
        <f>IF('Swim Time'!C91="","",'Swim Time'!D91-VLOOKUP($C91,'List of Entrants'!$A$4:$G$954,7,0))</f>
        <v>41105.004650578703</v>
      </c>
      <c r="F91" s="42"/>
      <c r="G91" s="42"/>
      <c r="H91" s="42"/>
      <c r="I91" s="42"/>
      <c r="J91" s="42"/>
      <c r="K91" s="42"/>
      <c r="L91" s="42"/>
      <c r="M91" s="42"/>
      <c r="N91" s="42"/>
      <c r="O91" s="42"/>
      <c r="P91" s="42"/>
      <c r="Q91" s="42"/>
      <c r="R91" s="42"/>
      <c r="S91" s="42"/>
      <c r="T91" s="42"/>
      <c r="U91" s="42"/>
      <c r="V91" s="42"/>
    </row>
    <row r="92" spans="1:22" s="43" customFormat="1" ht="24" customHeight="1" x14ac:dyDescent="0.35">
      <c r="A92" s="42"/>
      <c r="B92" s="42"/>
      <c r="C92" s="46">
        <v>90</v>
      </c>
      <c r="D92" s="49">
        <v>41105.525535763889</v>
      </c>
      <c r="E92" s="50">
        <f>IF('Swim Time'!C92="","",'Swim Time'!D92-VLOOKUP($C92,'List of Entrants'!$A$4:$G$954,7,0))</f>
        <v>41105.004702430553</v>
      </c>
      <c r="F92" s="42"/>
      <c r="G92" s="42"/>
      <c r="H92" s="42"/>
      <c r="I92" s="42"/>
      <c r="J92" s="42"/>
      <c r="K92" s="42"/>
      <c r="L92" s="42"/>
      <c r="M92" s="42"/>
      <c r="N92" s="42"/>
      <c r="O92" s="42"/>
      <c r="P92" s="42"/>
      <c r="Q92" s="42"/>
      <c r="R92" s="42"/>
      <c r="S92" s="42"/>
      <c r="T92" s="42"/>
      <c r="U92" s="42"/>
      <c r="V92" s="42"/>
    </row>
    <row r="93" spans="1:22" s="43" customFormat="1" ht="24" customHeight="1" x14ac:dyDescent="0.35">
      <c r="A93" s="42"/>
      <c r="B93" s="42"/>
      <c r="C93" s="46">
        <v>91</v>
      </c>
      <c r="D93" s="49">
        <v>41105.525736342592</v>
      </c>
      <c r="E93" s="50">
        <f>IF('Swim Time'!C93="","",'Swim Time'!D93-VLOOKUP($C93,'List of Entrants'!$A$4:$G$954,7,0))</f>
        <v>41105.004903009256</v>
      </c>
      <c r="F93" s="42"/>
      <c r="G93" s="42"/>
      <c r="H93" s="42"/>
      <c r="I93" s="42"/>
      <c r="J93" s="42"/>
      <c r="K93" s="42"/>
      <c r="L93" s="42"/>
      <c r="M93" s="42"/>
      <c r="N93" s="42"/>
      <c r="O93" s="42"/>
      <c r="P93" s="42"/>
      <c r="Q93" s="42"/>
      <c r="R93" s="42"/>
      <c r="S93" s="42"/>
      <c r="T93" s="42"/>
      <c r="U93" s="42"/>
      <c r="V93" s="42"/>
    </row>
    <row r="94" spans="1:22" s="43" customFormat="1" ht="24" customHeight="1" x14ac:dyDescent="0.35">
      <c r="A94" s="42"/>
      <c r="B94" s="42"/>
      <c r="C94" s="46">
        <v>96</v>
      </c>
      <c r="D94" s="49">
        <v>41105.525795717593</v>
      </c>
      <c r="E94" s="50">
        <f>IF('Swim Time'!C94="","",'Swim Time'!D94-VLOOKUP($C94,'List of Entrants'!$A$4:$G$954,7,0))</f>
        <v>41105.004962384257</v>
      </c>
      <c r="F94" s="42"/>
      <c r="G94" s="42"/>
      <c r="H94" s="42"/>
      <c r="I94" s="42"/>
      <c r="J94" s="42"/>
      <c r="K94" s="42"/>
      <c r="L94" s="42"/>
      <c r="M94" s="42"/>
      <c r="N94" s="42"/>
      <c r="O94" s="42"/>
      <c r="P94" s="42"/>
      <c r="Q94" s="42"/>
      <c r="R94" s="42"/>
      <c r="S94" s="42"/>
      <c r="T94" s="42"/>
      <c r="U94" s="42"/>
      <c r="V94" s="42"/>
    </row>
    <row r="95" spans="1:22" s="43" customFormat="1" ht="24" customHeight="1" x14ac:dyDescent="0.35">
      <c r="A95" s="42"/>
      <c r="B95" s="42"/>
      <c r="C95" s="46">
        <v>83</v>
      </c>
      <c r="D95" s="49">
        <v>41105.526694907407</v>
      </c>
      <c r="E95" s="50">
        <f>IF('Swim Time'!C95="","",'Swim Time'!D95-VLOOKUP($C95,'List of Entrants'!$A$4:$G$954,7,0))</f>
        <v>41105.005861574071</v>
      </c>
      <c r="F95" s="42"/>
      <c r="G95" s="42"/>
      <c r="H95" s="42"/>
      <c r="I95" s="42"/>
      <c r="J95" s="42"/>
      <c r="K95" s="42"/>
      <c r="L95" s="42"/>
      <c r="M95" s="42"/>
      <c r="N95" s="42"/>
      <c r="O95" s="42"/>
      <c r="P95" s="42"/>
      <c r="Q95" s="42"/>
      <c r="R95" s="42"/>
      <c r="S95" s="42"/>
      <c r="T95" s="42"/>
      <c r="U95" s="42"/>
      <c r="V95" s="42"/>
    </row>
    <row r="96" spans="1:22" s="43" customFormat="1" ht="24" customHeight="1" x14ac:dyDescent="0.35">
      <c r="A96" s="42"/>
      <c r="B96" s="42"/>
      <c r="C96" s="46">
        <v>94</v>
      </c>
      <c r="D96" s="49">
        <v>41105.52679398148</v>
      </c>
      <c r="E96" s="50">
        <f>IF('Swim Time'!C96="","",'Swim Time'!D96-VLOOKUP($C96,'List of Entrants'!$A$4:$G$954,7,0))</f>
        <v>41105.005960648145</v>
      </c>
      <c r="F96" s="42"/>
      <c r="G96" s="42"/>
      <c r="H96" s="42"/>
      <c r="I96" s="42"/>
      <c r="J96" s="42"/>
      <c r="K96" s="42"/>
      <c r="L96" s="42"/>
      <c r="M96" s="42"/>
      <c r="N96" s="42"/>
      <c r="O96" s="42"/>
      <c r="P96" s="42"/>
      <c r="Q96" s="42"/>
      <c r="R96" s="42"/>
      <c r="S96" s="42"/>
      <c r="T96" s="42"/>
      <c r="U96" s="42"/>
      <c r="V96" s="42"/>
    </row>
    <row r="97" spans="1:22" s="43" customFormat="1" ht="24" customHeight="1" x14ac:dyDescent="0.35">
      <c r="A97" s="42"/>
      <c r="B97" s="42"/>
      <c r="C97" s="46">
        <v>89</v>
      </c>
      <c r="D97" s="49">
        <v>41105.527280439812</v>
      </c>
      <c r="E97" s="50">
        <f>IF('Swim Time'!C97="","",'Swim Time'!D97-VLOOKUP($C97,'List of Entrants'!$A$4:$G$954,7,0))</f>
        <v>41105.006447106476</v>
      </c>
      <c r="F97" s="42"/>
      <c r="G97" s="42"/>
      <c r="H97" s="42"/>
      <c r="I97" s="42"/>
      <c r="J97" s="42"/>
      <c r="K97" s="42"/>
      <c r="L97" s="42"/>
      <c r="M97" s="42"/>
      <c r="N97" s="42"/>
      <c r="O97" s="42"/>
      <c r="P97" s="42"/>
      <c r="Q97" s="42"/>
      <c r="R97" s="42"/>
      <c r="S97" s="42"/>
      <c r="T97" s="42"/>
      <c r="U97" s="42"/>
      <c r="V97" s="42"/>
    </row>
    <row r="98" spans="1:22" s="43" customFormat="1" ht="24" customHeight="1" x14ac:dyDescent="0.35">
      <c r="A98" s="42"/>
      <c r="B98" s="42"/>
      <c r="C98" s="46">
        <v>98</v>
      </c>
      <c r="D98" s="49">
        <v>41105.530436921297</v>
      </c>
      <c r="E98" s="50">
        <f>IF('Swim Time'!C98="","",'Swim Time'!D98-VLOOKUP($C98,'List of Entrants'!$A$4:$G$954,7,0))</f>
        <v>41105.009603587961</v>
      </c>
      <c r="F98" s="42"/>
      <c r="G98" s="42"/>
      <c r="H98" s="42"/>
      <c r="I98" s="42"/>
      <c r="J98" s="42"/>
      <c r="K98" s="42"/>
      <c r="L98" s="42"/>
      <c r="M98" s="42"/>
      <c r="N98" s="42"/>
      <c r="O98" s="42"/>
      <c r="P98" s="42"/>
      <c r="Q98" s="42"/>
      <c r="R98" s="42"/>
      <c r="S98" s="42"/>
      <c r="T98" s="42"/>
      <c r="U98" s="42"/>
      <c r="V98" s="42"/>
    </row>
    <row r="99" spans="1:22" s="43" customFormat="1" ht="24" customHeight="1" x14ac:dyDescent="0.35">
      <c r="A99" s="42"/>
      <c r="B99" s="42"/>
      <c r="C99" s="46"/>
      <c r="D99" s="49"/>
      <c r="E99" s="50" t="str">
        <f>IF('Swim Time'!C99="","",'Swim Time'!D99-VLOOKUP($C99,'List of Entrants'!$A$4:$G$954,7,0))</f>
        <v/>
      </c>
      <c r="F99" s="42"/>
      <c r="G99" s="42"/>
      <c r="H99" s="42"/>
      <c r="I99" s="42"/>
      <c r="J99" s="42"/>
      <c r="K99" s="42"/>
      <c r="L99" s="42"/>
      <c r="M99" s="42"/>
      <c r="N99" s="42"/>
      <c r="O99" s="42"/>
      <c r="P99" s="42"/>
      <c r="Q99" s="42"/>
      <c r="R99" s="42"/>
      <c r="S99" s="42"/>
      <c r="T99" s="42"/>
      <c r="U99" s="42"/>
      <c r="V99" s="42"/>
    </row>
    <row r="100" spans="1:22" s="43" customFormat="1" ht="24" customHeight="1" x14ac:dyDescent="0.35">
      <c r="A100" s="42"/>
      <c r="B100" s="42"/>
      <c r="C100" s="46"/>
      <c r="D100" s="49"/>
      <c r="E100" s="50" t="str">
        <f>IF('Swim Time'!C100="","",'Swim Time'!D100-VLOOKUP($C100,'List of Entrants'!$A$4:$G$954,7,0))</f>
        <v/>
      </c>
      <c r="F100" s="42"/>
      <c r="G100" s="42"/>
      <c r="H100" s="42"/>
      <c r="I100" s="42"/>
      <c r="J100" s="42"/>
      <c r="K100" s="42"/>
      <c r="L100" s="42"/>
      <c r="M100" s="42"/>
      <c r="N100" s="42"/>
      <c r="O100" s="42"/>
      <c r="P100" s="42"/>
      <c r="Q100" s="42"/>
      <c r="R100" s="42"/>
      <c r="S100" s="42"/>
      <c r="T100" s="42"/>
      <c r="U100" s="42"/>
      <c r="V100" s="42"/>
    </row>
    <row r="101" spans="1:22" s="43" customFormat="1" ht="24" customHeight="1" x14ac:dyDescent="0.35">
      <c r="A101" s="42"/>
      <c r="B101" s="42"/>
      <c r="C101" s="46"/>
      <c r="D101" s="49"/>
      <c r="E101" s="50" t="str">
        <f>IF('Swim Time'!C101="","",'Swim Time'!D101-VLOOKUP($C101,'List of Entrants'!$A$4:$G$954,7,0))</f>
        <v/>
      </c>
      <c r="F101" s="42"/>
      <c r="G101" s="42"/>
      <c r="H101" s="42"/>
      <c r="I101" s="42"/>
      <c r="J101" s="42"/>
      <c r="K101" s="42"/>
      <c r="L101" s="42"/>
      <c r="M101" s="42"/>
      <c r="N101" s="42"/>
      <c r="O101" s="42"/>
      <c r="P101" s="42"/>
      <c r="Q101" s="42"/>
      <c r="R101" s="42"/>
      <c r="S101" s="42"/>
      <c r="T101" s="42"/>
      <c r="U101" s="42"/>
      <c r="V101" s="42"/>
    </row>
    <row r="102" spans="1:22" s="43" customFormat="1" ht="24" customHeight="1" x14ac:dyDescent="0.35">
      <c r="A102" s="42"/>
      <c r="B102" s="42"/>
      <c r="C102" s="46"/>
      <c r="D102" s="49"/>
      <c r="E102" s="50" t="str">
        <f>IF('Swim Time'!C102="","",'Swim Time'!D102-VLOOKUP($C102,'List of Entrants'!$A$4:$G$954,7,0))</f>
        <v/>
      </c>
      <c r="F102" s="42"/>
      <c r="G102" s="42"/>
      <c r="H102" s="42"/>
      <c r="I102" s="42"/>
      <c r="J102" s="42"/>
      <c r="K102" s="42"/>
      <c r="L102" s="42"/>
      <c r="M102" s="42"/>
      <c r="N102" s="42"/>
      <c r="O102" s="42"/>
      <c r="P102" s="42"/>
      <c r="Q102" s="42"/>
      <c r="R102" s="42"/>
      <c r="S102" s="42"/>
      <c r="T102" s="42"/>
      <c r="U102" s="42"/>
      <c r="V102" s="42"/>
    </row>
    <row r="103" spans="1:22" s="43" customFormat="1" ht="24" customHeight="1" x14ac:dyDescent="0.35">
      <c r="A103" s="42"/>
      <c r="B103" s="42"/>
      <c r="C103" s="46"/>
      <c r="D103" s="49"/>
      <c r="E103" s="50" t="str">
        <f>IF('Swim Time'!C103="","",'Swim Time'!D103-VLOOKUP($C103,'List of Entrants'!$A$4:$G$954,7,0))</f>
        <v/>
      </c>
      <c r="F103" s="42"/>
      <c r="G103" s="42"/>
      <c r="H103" s="42"/>
      <c r="I103" s="42"/>
      <c r="J103" s="42"/>
      <c r="K103" s="42"/>
      <c r="L103" s="42"/>
      <c r="M103" s="42"/>
      <c r="N103" s="42"/>
      <c r="O103" s="42"/>
      <c r="P103" s="42"/>
      <c r="Q103" s="42"/>
      <c r="R103" s="42"/>
      <c r="S103" s="42"/>
      <c r="T103" s="42"/>
      <c r="U103" s="42"/>
      <c r="V103" s="42"/>
    </row>
    <row r="104" spans="1:22" s="43" customFormat="1" ht="24" customHeight="1" x14ac:dyDescent="0.35">
      <c r="A104" s="42"/>
      <c r="B104" s="42"/>
      <c r="C104" s="46"/>
      <c r="D104" s="49"/>
      <c r="E104" s="50" t="str">
        <f>IF('Swim Time'!C104="","",'Swim Time'!D104-VLOOKUP($C104,'List of Entrants'!$A$4:$G$954,7,0))</f>
        <v/>
      </c>
      <c r="F104" s="42"/>
      <c r="G104" s="42"/>
      <c r="H104" s="42"/>
      <c r="I104" s="42"/>
      <c r="J104" s="42"/>
      <c r="K104" s="42"/>
      <c r="L104" s="42"/>
      <c r="M104" s="42"/>
      <c r="N104" s="42"/>
      <c r="O104" s="42"/>
      <c r="P104" s="42"/>
      <c r="Q104" s="42"/>
      <c r="R104" s="42"/>
      <c r="S104" s="42"/>
      <c r="T104" s="42"/>
      <c r="U104" s="42"/>
      <c r="V104" s="42"/>
    </row>
    <row r="105" spans="1:22" s="43" customFormat="1" ht="24" customHeight="1" x14ac:dyDescent="0.35">
      <c r="A105" s="42"/>
      <c r="B105" s="42"/>
      <c r="C105" s="46"/>
      <c r="D105" s="49"/>
      <c r="E105" s="50" t="str">
        <f>IF('Swim Time'!C105="","",'Swim Time'!D105-VLOOKUP($C105,'List of Entrants'!$A$4:$G$954,7,0))</f>
        <v/>
      </c>
      <c r="F105" s="42"/>
      <c r="G105" s="42"/>
      <c r="H105" s="42"/>
      <c r="I105" s="42"/>
      <c r="J105" s="42"/>
      <c r="K105" s="42"/>
      <c r="L105" s="42"/>
      <c r="M105" s="42"/>
      <c r="N105" s="42"/>
      <c r="O105" s="42"/>
      <c r="P105" s="42"/>
      <c r="Q105" s="42"/>
      <c r="R105" s="42"/>
      <c r="S105" s="42"/>
      <c r="T105" s="42"/>
      <c r="U105" s="42"/>
      <c r="V105" s="42"/>
    </row>
    <row r="106" spans="1:22" s="43" customFormat="1" ht="24" customHeight="1" x14ac:dyDescent="0.35">
      <c r="A106" s="42"/>
      <c r="B106" s="42"/>
      <c r="C106" s="46"/>
      <c r="D106" s="49"/>
      <c r="E106" s="50" t="str">
        <f>IF('Swim Time'!C106="","",'Swim Time'!D106-VLOOKUP($C106,'List of Entrants'!$A$4:$G$954,7,0))</f>
        <v/>
      </c>
      <c r="F106" s="42"/>
      <c r="G106" s="42"/>
      <c r="H106" s="42"/>
      <c r="I106" s="42"/>
      <c r="J106" s="42"/>
      <c r="K106" s="42"/>
      <c r="L106" s="42"/>
      <c r="M106" s="42"/>
      <c r="N106" s="42"/>
      <c r="O106" s="42"/>
      <c r="P106" s="42"/>
      <c r="Q106" s="42"/>
      <c r="R106" s="42"/>
      <c r="S106" s="42"/>
      <c r="T106" s="42"/>
      <c r="U106" s="42"/>
      <c r="V106" s="42"/>
    </row>
    <row r="107" spans="1:22" s="43" customFormat="1" ht="24" customHeight="1" x14ac:dyDescent="0.35">
      <c r="A107" s="42"/>
      <c r="B107" s="42"/>
      <c r="C107" s="46"/>
      <c r="D107" s="49"/>
      <c r="E107" s="50" t="str">
        <f>IF('Swim Time'!C107="","",'Swim Time'!D107-VLOOKUP($C107,'List of Entrants'!$A$4:$G$954,7,0))</f>
        <v/>
      </c>
      <c r="F107" s="42"/>
      <c r="G107" s="42"/>
      <c r="H107" s="42"/>
      <c r="I107" s="42"/>
      <c r="J107" s="42"/>
      <c r="K107" s="42"/>
      <c r="L107" s="42"/>
      <c r="M107" s="42"/>
      <c r="N107" s="42"/>
      <c r="O107" s="42"/>
      <c r="P107" s="42"/>
      <c r="Q107" s="42"/>
      <c r="R107" s="42"/>
      <c r="S107" s="42"/>
      <c r="T107" s="42"/>
      <c r="U107" s="42"/>
      <c r="V107" s="42"/>
    </row>
    <row r="108" spans="1:22" s="43" customFormat="1" ht="24" customHeight="1" x14ac:dyDescent="0.35">
      <c r="A108" s="42"/>
      <c r="B108" s="42"/>
      <c r="C108" s="46"/>
      <c r="D108" s="49"/>
      <c r="E108" s="50" t="str">
        <f>IF('Swim Time'!C108="","",'Swim Time'!D108-VLOOKUP($C108,'List of Entrants'!$A$4:$G$954,7,0))</f>
        <v/>
      </c>
      <c r="F108" s="42"/>
      <c r="G108" s="42"/>
      <c r="H108" s="42"/>
      <c r="I108" s="42"/>
      <c r="J108" s="42"/>
      <c r="K108" s="42"/>
      <c r="L108" s="42"/>
      <c r="M108" s="42"/>
      <c r="N108" s="42"/>
      <c r="O108" s="42"/>
      <c r="P108" s="42"/>
      <c r="Q108" s="42"/>
      <c r="R108" s="42"/>
      <c r="S108" s="42"/>
      <c r="T108" s="42"/>
      <c r="U108" s="42"/>
      <c r="V108" s="42"/>
    </row>
    <row r="109" spans="1:22" s="43" customFormat="1" ht="24" customHeight="1" x14ac:dyDescent="0.35">
      <c r="A109" s="42"/>
      <c r="B109" s="42"/>
      <c r="C109" s="46"/>
      <c r="D109" s="49"/>
      <c r="E109" s="50" t="str">
        <f>IF('Swim Time'!C109="","",'Swim Time'!D109-VLOOKUP($C109,'List of Entrants'!$A$4:$G$954,7,0))</f>
        <v/>
      </c>
      <c r="F109" s="42"/>
      <c r="G109" s="42"/>
      <c r="H109" s="42"/>
      <c r="I109" s="42"/>
      <c r="J109" s="42"/>
      <c r="K109" s="42"/>
      <c r="L109" s="42"/>
      <c r="M109" s="42"/>
      <c r="N109" s="42"/>
      <c r="O109" s="42"/>
      <c r="P109" s="42"/>
      <c r="Q109" s="42"/>
      <c r="R109" s="42"/>
      <c r="S109" s="42"/>
      <c r="T109" s="42"/>
      <c r="U109" s="42"/>
      <c r="V109" s="42"/>
    </row>
    <row r="110" spans="1:22" s="43" customFormat="1" ht="24" customHeight="1" x14ac:dyDescent="0.35">
      <c r="A110" s="42"/>
      <c r="B110" s="42"/>
      <c r="C110" s="46"/>
      <c r="D110" s="49"/>
      <c r="E110" s="50" t="str">
        <f>IF('Swim Time'!C110="","",'Swim Time'!D110-VLOOKUP($C110,'List of Entrants'!$A$4:$G$954,7,0))</f>
        <v/>
      </c>
      <c r="F110" s="42"/>
      <c r="G110" s="42"/>
      <c r="H110" s="42"/>
      <c r="I110" s="42"/>
      <c r="J110" s="42"/>
      <c r="K110" s="42"/>
      <c r="L110" s="42"/>
      <c r="M110" s="42"/>
      <c r="N110" s="42"/>
      <c r="O110" s="42"/>
      <c r="P110" s="42"/>
      <c r="Q110" s="42"/>
      <c r="R110" s="42"/>
      <c r="S110" s="42"/>
      <c r="T110" s="42"/>
      <c r="U110" s="42"/>
      <c r="V110" s="42"/>
    </row>
    <row r="111" spans="1:22" s="43" customFormat="1" ht="24" customHeight="1" x14ac:dyDescent="0.35">
      <c r="A111" s="42"/>
      <c r="B111" s="42"/>
      <c r="C111" s="46"/>
      <c r="D111" s="49"/>
      <c r="E111" s="50" t="str">
        <f>IF('Swim Time'!C111="","",'Swim Time'!D111-VLOOKUP($C111,'List of Entrants'!$A$4:$G$954,7,0))</f>
        <v/>
      </c>
      <c r="F111" s="42"/>
      <c r="G111" s="42"/>
      <c r="H111" s="42"/>
      <c r="I111" s="42"/>
      <c r="J111" s="42"/>
      <c r="K111" s="42"/>
      <c r="L111" s="42"/>
      <c r="M111" s="42"/>
      <c r="N111" s="42"/>
      <c r="O111" s="42"/>
      <c r="P111" s="42"/>
      <c r="Q111" s="42"/>
      <c r="R111" s="42"/>
      <c r="S111" s="42"/>
      <c r="T111" s="42"/>
      <c r="U111" s="42"/>
      <c r="V111" s="42"/>
    </row>
    <row r="112" spans="1:22" s="43" customFormat="1" ht="24" customHeight="1" x14ac:dyDescent="0.35">
      <c r="A112" s="42"/>
      <c r="B112" s="42"/>
      <c r="C112" s="46"/>
      <c r="D112" s="49"/>
      <c r="E112" s="50" t="str">
        <f>IF('Swim Time'!C112="","",'Swim Time'!D112-VLOOKUP($C112,'List of Entrants'!$A$4:$G$954,7,0))</f>
        <v/>
      </c>
      <c r="F112" s="42"/>
      <c r="G112" s="42"/>
      <c r="H112" s="42"/>
      <c r="I112" s="42"/>
      <c r="J112" s="42"/>
      <c r="K112" s="42"/>
      <c r="L112" s="42"/>
      <c r="M112" s="42"/>
      <c r="N112" s="42"/>
      <c r="O112" s="42"/>
      <c r="P112" s="42"/>
      <c r="Q112" s="42"/>
      <c r="R112" s="42"/>
      <c r="S112" s="42"/>
      <c r="T112" s="42"/>
      <c r="U112" s="42"/>
      <c r="V112" s="42"/>
    </row>
    <row r="113" spans="1:22" s="43" customFormat="1" ht="24" customHeight="1" x14ac:dyDescent="0.35">
      <c r="A113" s="42"/>
      <c r="B113" s="42"/>
      <c r="C113" s="46"/>
      <c r="D113" s="49"/>
      <c r="E113" s="50" t="str">
        <f>IF('Swim Time'!C113="","",'Swim Time'!D113-VLOOKUP($C113,'List of Entrants'!$A$4:$G$954,7,0))</f>
        <v/>
      </c>
      <c r="F113" s="42"/>
      <c r="G113" s="42"/>
      <c r="H113" s="42"/>
      <c r="I113" s="42"/>
      <c r="J113" s="42"/>
      <c r="K113" s="42"/>
      <c r="L113" s="42"/>
      <c r="M113" s="42"/>
      <c r="N113" s="42"/>
      <c r="O113" s="42"/>
      <c r="P113" s="42"/>
      <c r="Q113" s="42"/>
      <c r="R113" s="42"/>
      <c r="S113" s="42"/>
      <c r="T113" s="42"/>
      <c r="U113" s="42"/>
      <c r="V113" s="42"/>
    </row>
    <row r="114" spans="1:22" s="43" customFormat="1" ht="24" customHeight="1" x14ac:dyDescent="0.35">
      <c r="A114" s="42"/>
      <c r="B114" s="42"/>
      <c r="C114" s="46"/>
      <c r="D114" s="52"/>
      <c r="E114" s="50" t="str">
        <f>IF('Swim Time'!C114="","",'Swim Time'!D114-VLOOKUP($C114,'List of Entrants'!$A$4:$G$954,7,0))</f>
        <v/>
      </c>
      <c r="F114" s="42"/>
      <c r="G114" s="42"/>
      <c r="H114" s="42"/>
      <c r="I114" s="42"/>
      <c r="J114" s="42"/>
      <c r="K114" s="42"/>
      <c r="L114" s="42"/>
      <c r="M114" s="42"/>
      <c r="N114" s="42"/>
      <c r="O114" s="42"/>
      <c r="P114" s="42"/>
      <c r="Q114" s="42"/>
      <c r="R114" s="42"/>
      <c r="S114" s="42"/>
      <c r="T114" s="42"/>
      <c r="U114" s="42"/>
      <c r="V114" s="42"/>
    </row>
    <row r="115" spans="1:22" s="43" customFormat="1" ht="24" customHeight="1" x14ac:dyDescent="0.35">
      <c r="A115" s="42"/>
      <c r="B115" s="42"/>
      <c r="C115" s="46"/>
      <c r="D115" s="52"/>
      <c r="E115" s="50" t="str">
        <f>IF('Swim Time'!C115="","",'Swim Time'!D115-VLOOKUP($C115,'List of Entrants'!$A$4:$G$954,7,0))</f>
        <v/>
      </c>
      <c r="F115" s="42"/>
      <c r="G115" s="42"/>
      <c r="H115" s="42"/>
      <c r="I115" s="42"/>
      <c r="J115" s="42"/>
      <c r="K115" s="42"/>
      <c r="L115" s="42"/>
      <c r="M115" s="42"/>
      <c r="N115" s="42"/>
      <c r="O115" s="42"/>
      <c r="P115" s="42"/>
      <c r="Q115" s="42"/>
      <c r="R115" s="42"/>
      <c r="S115" s="42"/>
      <c r="T115" s="42"/>
      <c r="U115" s="42"/>
      <c r="V115" s="42"/>
    </row>
    <row r="116" spans="1:22" s="43" customFormat="1" ht="24" customHeight="1" x14ac:dyDescent="0.35">
      <c r="A116" s="42"/>
      <c r="B116" s="42"/>
      <c r="C116" s="46"/>
      <c r="D116" s="52"/>
      <c r="E116" s="50" t="str">
        <f>IF('Swim Time'!C116="","",'Swim Time'!D116-VLOOKUP($C116,'List of Entrants'!$A$4:$G$954,7,0))</f>
        <v/>
      </c>
      <c r="F116" s="42"/>
      <c r="G116" s="42"/>
      <c r="H116" s="42"/>
      <c r="I116" s="42"/>
      <c r="J116" s="42"/>
      <c r="K116" s="42"/>
      <c r="L116" s="42"/>
      <c r="M116" s="42"/>
      <c r="N116" s="42"/>
      <c r="O116" s="42"/>
      <c r="P116" s="42"/>
      <c r="Q116" s="42"/>
      <c r="R116" s="42"/>
      <c r="S116" s="42"/>
      <c r="T116" s="42"/>
      <c r="U116" s="42"/>
      <c r="V116" s="42"/>
    </row>
    <row r="117" spans="1:22" s="43" customFormat="1" ht="24" customHeight="1" x14ac:dyDescent="0.35">
      <c r="A117" s="42"/>
      <c r="B117" s="42"/>
      <c r="C117" s="46"/>
      <c r="D117" s="52"/>
      <c r="E117" s="50" t="str">
        <f>IF('Swim Time'!C117="","",'Swim Time'!D117-VLOOKUP($C117,'List of Entrants'!$A$4:$G$954,7,0))</f>
        <v/>
      </c>
      <c r="F117" s="42"/>
      <c r="G117" s="42"/>
      <c r="H117" s="42"/>
      <c r="I117" s="42"/>
      <c r="J117" s="42"/>
      <c r="K117" s="42"/>
      <c r="L117" s="42"/>
      <c r="M117" s="42"/>
      <c r="N117" s="42"/>
      <c r="O117" s="42"/>
      <c r="P117" s="42"/>
      <c r="Q117" s="42"/>
      <c r="R117" s="42"/>
      <c r="S117" s="42"/>
      <c r="T117" s="42"/>
      <c r="U117" s="42"/>
      <c r="V117" s="42"/>
    </row>
    <row r="118" spans="1:22" s="43" customFormat="1" ht="24" customHeight="1" x14ac:dyDescent="0.35">
      <c r="A118" s="42"/>
      <c r="B118" s="42"/>
      <c r="C118" s="46"/>
      <c r="D118" s="52"/>
      <c r="E118" s="50" t="str">
        <f>IF('Swim Time'!C118="","",'Swim Time'!D118-VLOOKUP($C118,'List of Entrants'!$A$4:$G$954,7,0))</f>
        <v/>
      </c>
      <c r="F118" s="42"/>
      <c r="G118" s="42"/>
      <c r="H118" s="42"/>
      <c r="I118" s="42"/>
      <c r="J118" s="42"/>
      <c r="K118" s="42"/>
      <c r="L118" s="42"/>
      <c r="M118" s="42"/>
      <c r="N118" s="42"/>
      <c r="O118" s="42"/>
      <c r="P118" s="42"/>
      <c r="Q118" s="42"/>
      <c r="R118" s="42"/>
      <c r="S118" s="42"/>
      <c r="T118" s="42"/>
      <c r="U118" s="42"/>
      <c r="V118" s="42"/>
    </row>
    <row r="119" spans="1:22" s="43" customFormat="1" ht="24" customHeight="1" x14ac:dyDescent="0.35">
      <c r="A119" s="42"/>
      <c r="B119" s="42"/>
      <c r="C119" s="46"/>
      <c r="D119" s="52"/>
      <c r="E119" s="50" t="str">
        <f>IF('Swim Time'!C119="","",'Swim Time'!D119-VLOOKUP($C119,'List of Entrants'!$A$4:$G$954,7,0))</f>
        <v/>
      </c>
      <c r="F119" s="42"/>
      <c r="G119" s="42"/>
      <c r="H119" s="42"/>
      <c r="I119" s="42"/>
      <c r="J119" s="42"/>
      <c r="K119" s="42"/>
      <c r="L119" s="42"/>
      <c r="M119" s="42"/>
      <c r="N119" s="42"/>
      <c r="O119" s="42"/>
      <c r="P119" s="42"/>
      <c r="Q119" s="42"/>
      <c r="R119" s="42"/>
      <c r="S119" s="42"/>
      <c r="T119" s="42"/>
      <c r="U119" s="42"/>
      <c r="V119" s="42"/>
    </row>
    <row r="120" spans="1:22" s="43" customFormat="1" ht="24" customHeight="1" x14ac:dyDescent="0.35">
      <c r="A120" s="42"/>
      <c r="B120" s="42"/>
      <c r="C120" s="46"/>
      <c r="D120" s="52"/>
      <c r="E120" s="50" t="str">
        <f>IF('Swim Time'!C120="","",'Swim Time'!D120-VLOOKUP($C120,'List of Entrants'!$A$4:$G$954,7,0))</f>
        <v/>
      </c>
      <c r="F120" s="42"/>
      <c r="G120" s="42"/>
      <c r="H120" s="42"/>
      <c r="I120" s="42"/>
      <c r="J120" s="42"/>
      <c r="K120" s="42"/>
      <c r="L120" s="42"/>
      <c r="M120" s="42"/>
      <c r="N120" s="42"/>
      <c r="O120" s="42"/>
      <c r="P120" s="42"/>
      <c r="Q120" s="42"/>
      <c r="R120" s="42"/>
      <c r="S120" s="42"/>
      <c r="T120" s="42"/>
      <c r="U120" s="42"/>
      <c r="V120" s="42"/>
    </row>
    <row r="121" spans="1:22" s="43" customFormat="1" ht="24" customHeight="1" x14ac:dyDescent="0.35">
      <c r="A121" s="42"/>
      <c r="B121" s="42"/>
      <c r="C121" s="46"/>
      <c r="D121" s="52"/>
      <c r="E121" s="50" t="str">
        <f>IF('Swim Time'!C121="","",'Swim Time'!D121-VLOOKUP($C121,'List of Entrants'!$A$4:$G$954,7,0))</f>
        <v/>
      </c>
      <c r="F121" s="42"/>
      <c r="G121" s="42"/>
      <c r="H121" s="42"/>
      <c r="I121" s="42"/>
      <c r="J121" s="42"/>
      <c r="K121" s="42"/>
      <c r="L121" s="42"/>
      <c r="M121" s="42"/>
      <c r="N121" s="42"/>
      <c r="O121" s="42"/>
      <c r="P121" s="42"/>
      <c r="Q121" s="42"/>
      <c r="R121" s="42"/>
      <c r="S121" s="42"/>
      <c r="T121" s="42"/>
      <c r="U121" s="42"/>
      <c r="V121" s="42"/>
    </row>
    <row r="122" spans="1:22" s="43" customFormat="1" ht="24" customHeight="1" x14ac:dyDescent="0.35">
      <c r="A122" s="42"/>
      <c r="B122" s="42"/>
      <c r="C122" s="46"/>
      <c r="D122" s="52"/>
      <c r="E122" s="50" t="str">
        <f>IF('Swim Time'!C122="","",'Swim Time'!D122-VLOOKUP($C122,'List of Entrants'!$A$4:$G$954,7,0))</f>
        <v/>
      </c>
      <c r="F122" s="42"/>
      <c r="G122" s="42"/>
      <c r="H122" s="42"/>
      <c r="I122" s="42"/>
      <c r="J122" s="42"/>
      <c r="K122" s="42"/>
      <c r="L122" s="42"/>
      <c r="M122" s="42"/>
      <c r="N122" s="42"/>
      <c r="O122" s="42"/>
      <c r="P122" s="42"/>
      <c r="Q122" s="42"/>
      <c r="R122" s="42"/>
      <c r="S122" s="42"/>
      <c r="T122" s="42"/>
      <c r="U122" s="42"/>
      <c r="V122" s="42"/>
    </row>
    <row r="123" spans="1:22" s="43" customFormat="1" ht="24" customHeight="1" x14ac:dyDescent="0.35">
      <c r="A123" s="42"/>
      <c r="B123" s="42"/>
      <c r="C123" s="46"/>
      <c r="D123" s="52"/>
      <c r="E123" s="50" t="str">
        <f>IF('Swim Time'!C123="","",'Swim Time'!D123-VLOOKUP($C123,'List of Entrants'!$A$4:$G$954,7,0))</f>
        <v/>
      </c>
      <c r="F123" s="42"/>
      <c r="G123" s="42"/>
      <c r="H123" s="42"/>
      <c r="I123" s="42"/>
      <c r="J123" s="42"/>
      <c r="K123" s="42"/>
      <c r="L123" s="42"/>
      <c r="M123" s="42"/>
      <c r="N123" s="42"/>
      <c r="O123" s="42"/>
      <c r="P123" s="42"/>
      <c r="Q123" s="42"/>
      <c r="R123" s="42"/>
      <c r="S123" s="42"/>
      <c r="T123" s="42"/>
      <c r="U123" s="42"/>
      <c r="V123" s="42"/>
    </row>
    <row r="124" spans="1:22" s="43" customFormat="1" ht="24" customHeight="1" x14ac:dyDescent="0.35">
      <c r="A124" s="42"/>
      <c r="B124" s="42"/>
      <c r="C124" s="46"/>
      <c r="D124" s="52"/>
      <c r="E124" s="50" t="str">
        <f>IF('Swim Time'!C124="","",'Swim Time'!D124-VLOOKUP($C124,'List of Entrants'!$A$4:$G$954,7,0))</f>
        <v/>
      </c>
      <c r="F124" s="42"/>
      <c r="G124" s="42"/>
      <c r="H124" s="42"/>
      <c r="I124" s="42"/>
      <c r="J124" s="42"/>
      <c r="K124" s="42"/>
      <c r="L124" s="42"/>
      <c r="M124" s="42"/>
      <c r="N124" s="42"/>
      <c r="O124" s="42"/>
      <c r="P124" s="42"/>
      <c r="Q124" s="42"/>
      <c r="R124" s="42"/>
      <c r="S124" s="42"/>
      <c r="T124" s="42"/>
      <c r="U124" s="42"/>
      <c r="V124" s="42"/>
    </row>
    <row r="125" spans="1:22" s="43" customFormat="1" ht="24" customHeight="1" x14ac:dyDescent="0.35">
      <c r="A125" s="42"/>
      <c r="B125" s="42"/>
      <c r="C125" s="46"/>
      <c r="D125" s="52"/>
      <c r="E125" s="50" t="str">
        <f>IF('Swim Time'!C125="","",'Swim Time'!D125-VLOOKUP($C125,'List of Entrants'!$A$4:$G$954,7,0))</f>
        <v/>
      </c>
      <c r="F125" s="42"/>
      <c r="G125" s="42"/>
      <c r="H125" s="42"/>
      <c r="I125" s="42"/>
      <c r="J125" s="42"/>
      <c r="K125" s="42"/>
      <c r="L125" s="42"/>
      <c r="M125" s="42"/>
      <c r="N125" s="42"/>
      <c r="O125" s="42"/>
      <c r="P125" s="42"/>
      <c r="Q125" s="42"/>
      <c r="R125" s="42"/>
      <c r="S125" s="42"/>
      <c r="T125" s="42"/>
      <c r="U125" s="42"/>
      <c r="V125" s="42"/>
    </row>
    <row r="126" spans="1:22" s="43" customFormat="1" ht="24" customHeight="1" x14ac:dyDescent="0.35">
      <c r="A126" s="42"/>
      <c r="B126" s="42"/>
      <c r="C126" s="46"/>
      <c r="D126" s="52"/>
      <c r="E126" s="50" t="str">
        <f>IF('Swim Time'!C126="","",'Swim Time'!D126-VLOOKUP($C126,'List of Entrants'!$A$4:$G$954,7,0))</f>
        <v/>
      </c>
      <c r="F126" s="42"/>
      <c r="G126" s="42"/>
      <c r="H126" s="42"/>
      <c r="I126" s="42"/>
      <c r="J126" s="42"/>
      <c r="K126" s="42"/>
      <c r="L126" s="42"/>
      <c r="M126" s="42"/>
      <c r="N126" s="42"/>
      <c r="O126" s="42"/>
      <c r="P126" s="42"/>
      <c r="Q126" s="42"/>
      <c r="R126" s="42"/>
      <c r="S126" s="42"/>
      <c r="T126" s="42"/>
      <c r="U126" s="42"/>
      <c r="V126" s="42"/>
    </row>
    <row r="127" spans="1:22" s="43" customFormat="1" ht="24" customHeight="1" x14ac:dyDescent="0.35">
      <c r="A127" s="42"/>
      <c r="B127" s="42"/>
      <c r="C127" s="46"/>
      <c r="D127" s="52"/>
      <c r="E127" s="50" t="str">
        <f>IF('Swim Time'!C127="","",'Swim Time'!D127-VLOOKUP($C127,'List of Entrants'!$A$4:$G$954,7,0))</f>
        <v/>
      </c>
      <c r="F127" s="42"/>
      <c r="G127" s="42"/>
      <c r="H127" s="42"/>
      <c r="I127" s="42"/>
      <c r="J127" s="42"/>
      <c r="K127" s="42"/>
      <c r="L127" s="42"/>
      <c r="M127" s="42"/>
      <c r="N127" s="42"/>
      <c r="O127" s="42"/>
      <c r="P127" s="42"/>
      <c r="Q127" s="42"/>
      <c r="R127" s="42"/>
      <c r="S127" s="42"/>
      <c r="T127" s="42"/>
      <c r="U127" s="42"/>
      <c r="V127" s="42"/>
    </row>
    <row r="128" spans="1:22" s="43" customFormat="1" ht="24" customHeight="1" x14ac:dyDescent="0.35">
      <c r="A128" s="42"/>
      <c r="B128" s="42"/>
      <c r="C128" s="46"/>
      <c r="D128" s="52"/>
      <c r="E128" s="50" t="str">
        <f>IF('Swim Time'!C128="","",'Swim Time'!D128-VLOOKUP($C128,'List of Entrants'!$A$4:$G$954,7,0))</f>
        <v/>
      </c>
      <c r="F128" s="42"/>
      <c r="G128" s="42"/>
      <c r="H128" s="42"/>
      <c r="I128" s="42"/>
      <c r="J128" s="42"/>
      <c r="K128" s="42"/>
      <c r="L128" s="42"/>
      <c r="M128" s="42"/>
      <c r="N128" s="42"/>
      <c r="O128" s="42"/>
      <c r="P128" s="42"/>
      <c r="Q128" s="42"/>
      <c r="R128" s="42"/>
      <c r="S128" s="42"/>
      <c r="T128" s="42"/>
      <c r="U128" s="42"/>
      <c r="V128" s="42"/>
    </row>
    <row r="129" spans="1:22" s="43" customFormat="1" ht="24" customHeight="1" x14ac:dyDescent="0.35">
      <c r="A129" s="42"/>
      <c r="B129" s="42"/>
      <c r="C129" s="46"/>
      <c r="D129" s="52"/>
      <c r="E129" s="50" t="str">
        <f>IF('Swim Time'!C129="","",'Swim Time'!D129-VLOOKUP($C129,'List of Entrants'!$A$4:$G$954,7,0))</f>
        <v/>
      </c>
      <c r="F129" s="42"/>
      <c r="G129" s="42"/>
      <c r="H129" s="42"/>
      <c r="I129" s="42"/>
      <c r="J129" s="42"/>
      <c r="K129" s="42"/>
      <c r="L129" s="42"/>
      <c r="M129" s="42"/>
      <c r="N129" s="42"/>
      <c r="O129" s="42"/>
      <c r="P129" s="42"/>
      <c r="Q129" s="42"/>
      <c r="R129" s="42"/>
      <c r="S129" s="42"/>
      <c r="T129" s="42"/>
      <c r="U129" s="42"/>
      <c r="V129" s="42"/>
    </row>
    <row r="130" spans="1:22" s="43" customFormat="1" ht="24" customHeight="1" x14ac:dyDescent="0.35">
      <c r="A130" s="42"/>
      <c r="B130" s="42"/>
      <c r="C130" s="46"/>
      <c r="D130" s="52"/>
      <c r="E130" s="50" t="str">
        <f>IF('Swim Time'!C130="","",'Swim Time'!D130-VLOOKUP($C130,'List of Entrants'!$A$4:$G$954,7,0))</f>
        <v/>
      </c>
      <c r="F130" s="42"/>
      <c r="G130" s="42"/>
      <c r="H130" s="42"/>
      <c r="I130" s="42"/>
      <c r="J130" s="42"/>
      <c r="K130" s="42"/>
      <c r="L130" s="42"/>
      <c r="M130" s="42"/>
      <c r="N130" s="42"/>
      <c r="O130" s="42"/>
      <c r="P130" s="42"/>
      <c r="Q130" s="42"/>
      <c r="R130" s="42"/>
      <c r="S130" s="42"/>
      <c r="T130" s="42"/>
      <c r="U130" s="42"/>
      <c r="V130" s="42"/>
    </row>
    <row r="131" spans="1:22" s="43" customFormat="1" ht="24" customHeight="1" x14ac:dyDescent="0.35">
      <c r="A131" s="42"/>
      <c r="B131" s="42"/>
      <c r="C131" s="46"/>
      <c r="D131" s="52"/>
      <c r="E131" s="50" t="str">
        <f>IF('Swim Time'!C131="","",'Swim Time'!D131-VLOOKUP($C131,'List of Entrants'!$A$4:$G$954,7,0))</f>
        <v/>
      </c>
      <c r="F131" s="42"/>
      <c r="G131" s="42"/>
      <c r="H131" s="42"/>
      <c r="I131" s="42"/>
      <c r="J131" s="42"/>
      <c r="K131" s="42"/>
      <c r="L131" s="42"/>
      <c r="M131" s="42"/>
      <c r="N131" s="42"/>
      <c r="O131" s="42"/>
      <c r="P131" s="42"/>
      <c r="Q131" s="42"/>
      <c r="R131" s="42"/>
      <c r="S131" s="42"/>
      <c r="T131" s="42"/>
      <c r="U131" s="42"/>
      <c r="V131" s="42"/>
    </row>
    <row r="132" spans="1:22" s="43" customFormat="1" ht="24" customHeight="1" x14ac:dyDescent="0.35">
      <c r="A132" s="42"/>
      <c r="B132" s="42"/>
      <c r="C132" s="46"/>
      <c r="D132" s="52"/>
      <c r="E132" s="50" t="str">
        <f>IF('Swim Time'!C132="","",'Swim Time'!D132-VLOOKUP($C132,'List of Entrants'!$A$4:$G$954,7,0))</f>
        <v/>
      </c>
      <c r="F132" s="42"/>
      <c r="G132" s="42"/>
      <c r="H132" s="42"/>
      <c r="I132" s="42"/>
      <c r="J132" s="42"/>
      <c r="K132" s="42"/>
      <c r="L132" s="42"/>
      <c r="M132" s="42"/>
      <c r="N132" s="42"/>
      <c r="O132" s="42"/>
      <c r="P132" s="42"/>
      <c r="Q132" s="42"/>
      <c r="R132" s="42"/>
      <c r="S132" s="42"/>
      <c r="T132" s="42"/>
      <c r="U132" s="42"/>
      <c r="V132" s="42"/>
    </row>
    <row r="133" spans="1:22" s="43" customFormat="1" ht="24" customHeight="1" x14ac:dyDescent="0.35">
      <c r="A133" s="42"/>
      <c r="B133" s="42"/>
      <c r="C133" s="46"/>
      <c r="D133" s="52"/>
      <c r="E133" s="50" t="str">
        <f>IF('Swim Time'!C133="","",'Swim Time'!D133-VLOOKUP($C133,'List of Entrants'!$A$4:$G$954,7,0))</f>
        <v/>
      </c>
      <c r="F133" s="42"/>
      <c r="G133" s="42"/>
      <c r="H133" s="42"/>
      <c r="I133" s="42"/>
      <c r="J133" s="42"/>
      <c r="K133" s="42"/>
      <c r="L133" s="42"/>
      <c r="M133" s="42"/>
      <c r="N133" s="42"/>
      <c r="O133" s="42"/>
      <c r="P133" s="42"/>
      <c r="Q133" s="42"/>
      <c r="R133" s="42"/>
      <c r="S133" s="42"/>
      <c r="T133" s="42"/>
      <c r="U133" s="42"/>
      <c r="V133" s="42"/>
    </row>
    <row r="134" spans="1:22" s="43" customFormat="1" ht="24" customHeight="1" x14ac:dyDescent="0.35">
      <c r="A134" s="42"/>
      <c r="B134" s="42"/>
      <c r="C134" s="46"/>
      <c r="D134" s="52"/>
      <c r="E134" s="50" t="str">
        <f>IF('Swim Time'!C134="","",'Swim Time'!D134-VLOOKUP($C134,'List of Entrants'!$A$4:$G$954,7,0))</f>
        <v/>
      </c>
      <c r="F134" s="42"/>
      <c r="G134" s="42"/>
      <c r="H134" s="42"/>
      <c r="I134" s="42"/>
      <c r="J134" s="42"/>
      <c r="K134" s="42"/>
      <c r="L134" s="42"/>
      <c r="M134" s="42"/>
      <c r="N134" s="42"/>
      <c r="O134" s="42"/>
      <c r="P134" s="42"/>
      <c r="Q134" s="42"/>
      <c r="R134" s="42"/>
      <c r="S134" s="42"/>
      <c r="T134" s="42"/>
      <c r="U134" s="42"/>
      <c r="V134" s="42"/>
    </row>
    <row r="135" spans="1:22" s="43" customFormat="1" ht="24" customHeight="1" x14ac:dyDescent="0.35">
      <c r="A135" s="42"/>
      <c r="B135" s="42"/>
      <c r="C135" s="46"/>
      <c r="D135" s="52"/>
      <c r="E135" s="50" t="str">
        <f>IF('Swim Time'!C135="","",'Swim Time'!D135-VLOOKUP($C135,'List of Entrants'!$A$4:$G$954,7,0))</f>
        <v/>
      </c>
      <c r="F135" s="42"/>
      <c r="G135" s="42"/>
      <c r="H135" s="42"/>
      <c r="I135" s="42"/>
      <c r="J135" s="42"/>
      <c r="K135" s="42"/>
      <c r="L135" s="42"/>
      <c r="M135" s="42"/>
      <c r="N135" s="42"/>
      <c r="O135" s="42"/>
      <c r="P135" s="42"/>
      <c r="Q135" s="42"/>
      <c r="R135" s="42"/>
      <c r="S135" s="42"/>
      <c r="T135" s="42"/>
      <c r="U135" s="42"/>
      <c r="V135" s="42"/>
    </row>
    <row r="136" spans="1:22" s="43" customFormat="1" ht="24" customHeight="1" x14ac:dyDescent="0.35">
      <c r="A136" s="42"/>
      <c r="B136" s="42"/>
      <c r="C136" s="46"/>
      <c r="D136" s="52"/>
      <c r="E136" s="50" t="str">
        <f>IF('Swim Time'!C136="","",'Swim Time'!D136-VLOOKUP($C136,'List of Entrants'!$A$4:$G$954,7,0))</f>
        <v/>
      </c>
      <c r="F136" s="42"/>
      <c r="G136" s="42"/>
      <c r="H136" s="42"/>
      <c r="I136" s="42"/>
      <c r="J136" s="42"/>
      <c r="K136" s="42"/>
      <c r="L136" s="42"/>
      <c r="M136" s="42"/>
      <c r="N136" s="42"/>
      <c r="O136" s="42"/>
      <c r="P136" s="42"/>
      <c r="Q136" s="42"/>
      <c r="R136" s="42"/>
      <c r="S136" s="42"/>
      <c r="T136" s="42"/>
      <c r="U136" s="42"/>
      <c r="V136" s="42"/>
    </row>
    <row r="137" spans="1:22" s="43" customFormat="1" ht="24" customHeight="1" x14ac:dyDescent="0.35">
      <c r="A137" s="42"/>
      <c r="B137" s="42"/>
      <c r="C137" s="46"/>
      <c r="D137" s="52"/>
      <c r="E137" s="50" t="str">
        <f>IF('Swim Time'!C137="","",'Swim Time'!D137-VLOOKUP($C137,'List of Entrants'!$A$4:$G$954,7,0))</f>
        <v/>
      </c>
      <c r="F137" s="42"/>
      <c r="G137" s="42"/>
      <c r="H137" s="42"/>
      <c r="I137" s="42"/>
      <c r="J137" s="42"/>
      <c r="K137" s="42"/>
      <c r="L137" s="42"/>
      <c r="M137" s="42"/>
      <c r="N137" s="42"/>
      <c r="O137" s="42"/>
      <c r="P137" s="42"/>
      <c r="Q137" s="42"/>
      <c r="R137" s="42"/>
      <c r="S137" s="42"/>
      <c r="T137" s="42"/>
      <c r="U137" s="42"/>
      <c r="V137" s="42"/>
    </row>
    <row r="138" spans="1:22" s="43" customFormat="1" ht="24" customHeight="1" x14ac:dyDescent="0.35">
      <c r="A138" s="42"/>
      <c r="B138" s="42"/>
      <c r="C138" s="46"/>
      <c r="D138" s="52"/>
      <c r="E138" s="50" t="str">
        <f>IF('Swim Time'!C138="","",'Swim Time'!D138-VLOOKUP($C138,'List of Entrants'!$A$4:$G$954,7,0))</f>
        <v/>
      </c>
      <c r="F138" s="42"/>
      <c r="G138" s="42"/>
      <c r="H138" s="42"/>
      <c r="I138" s="42"/>
      <c r="J138" s="42"/>
      <c r="K138" s="42"/>
      <c r="L138" s="42"/>
      <c r="M138" s="42"/>
      <c r="N138" s="42"/>
      <c r="O138" s="42"/>
      <c r="P138" s="42"/>
      <c r="Q138" s="42"/>
      <c r="R138" s="42"/>
      <c r="S138" s="42"/>
      <c r="T138" s="42"/>
      <c r="U138" s="42"/>
      <c r="V138" s="42"/>
    </row>
    <row r="139" spans="1:22" s="43" customFormat="1" ht="24" customHeight="1" x14ac:dyDescent="0.35">
      <c r="A139" s="42"/>
      <c r="B139" s="42"/>
      <c r="C139" s="46"/>
      <c r="D139" s="52"/>
      <c r="E139" s="50" t="str">
        <f>IF('Swim Time'!C139="","",'Swim Time'!D139-VLOOKUP($C139,'List of Entrants'!$A$4:$G$954,7,0))</f>
        <v/>
      </c>
      <c r="F139" s="42"/>
      <c r="G139" s="42"/>
      <c r="H139" s="42"/>
      <c r="I139" s="42"/>
      <c r="J139" s="42"/>
      <c r="K139" s="42"/>
      <c r="L139" s="42"/>
      <c r="M139" s="42"/>
      <c r="N139" s="42"/>
      <c r="O139" s="42"/>
      <c r="P139" s="42"/>
      <c r="Q139" s="42"/>
      <c r="R139" s="42"/>
      <c r="S139" s="42"/>
      <c r="T139" s="42"/>
      <c r="U139" s="42"/>
      <c r="V139" s="42"/>
    </row>
    <row r="140" spans="1:22" s="43" customFormat="1" ht="24" customHeight="1" x14ac:dyDescent="0.35">
      <c r="A140" s="42"/>
      <c r="B140" s="42"/>
      <c r="C140" s="46"/>
      <c r="D140" s="52"/>
      <c r="E140" s="50" t="str">
        <f>IF('Swim Time'!C140="","",'Swim Time'!D140-VLOOKUP($C140,'List of Entrants'!$A$4:$G$954,7,0))</f>
        <v/>
      </c>
      <c r="F140" s="42"/>
      <c r="G140" s="42"/>
      <c r="H140" s="42"/>
      <c r="I140" s="42"/>
      <c r="J140" s="42"/>
      <c r="K140" s="42"/>
      <c r="L140" s="42"/>
      <c r="M140" s="42"/>
      <c r="N140" s="42"/>
      <c r="O140" s="42"/>
      <c r="P140" s="42"/>
      <c r="Q140" s="42"/>
      <c r="R140" s="42"/>
      <c r="S140" s="42"/>
      <c r="T140" s="42"/>
      <c r="U140" s="42"/>
      <c r="V140" s="42"/>
    </row>
    <row r="141" spans="1:22" s="43" customFormat="1" ht="24" customHeight="1" x14ac:dyDescent="0.35">
      <c r="A141" s="42"/>
      <c r="B141" s="42"/>
      <c r="C141" s="46"/>
      <c r="D141" s="52"/>
      <c r="E141" s="50" t="str">
        <f>IF('Swim Time'!C141="","",'Swim Time'!D141-VLOOKUP($C141,'List of Entrants'!$A$4:$G$954,7,0))</f>
        <v/>
      </c>
      <c r="F141" s="42"/>
      <c r="G141" s="42"/>
      <c r="H141" s="42"/>
      <c r="I141" s="42"/>
      <c r="J141" s="42"/>
      <c r="K141" s="42"/>
      <c r="L141" s="42"/>
      <c r="M141" s="42"/>
      <c r="N141" s="42"/>
      <c r="O141" s="42"/>
      <c r="P141" s="42"/>
      <c r="Q141" s="42"/>
      <c r="R141" s="42"/>
      <c r="S141" s="42"/>
      <c r="T141" s="42"/>
      <c r="U141" s="42"/>
      <c r="V141" s="42"/>
    </row>
    <row r="142" spans="1:22" s="43" customFormat="1" ht="24" customHeight="1" x14ac:dyDescent="0.35">
      <c r="A142" s="42"/>
      <c r="B142" s="42"/>
      <c r="C142" s="46"/>
      <c r="D142" s="52"/>
      <c r="E142" s="50" t="str">
        <f>IF('Swim Time'!C142="","",'Swim Time'!D142-VLOOKUP($C142,'List of Entrants'!$A$4:$G$954,7,0))</f>
        <v/>
      </c>
      <c r="F142" s="42"/>
      <c r="G142" s="42"/>
      <c r="H142" s="42"/>
      <c r="I142" s="42"/>
      <c r="J142" s="42"/>
      <c r="K142" s="42"/>
      <c r="L142" s="42"/>
      <c r="M142" s="42"/>
      <c r="N142" s="42"/>
      <c r="O142" s="42"/>
      <c r="P142" s="42"/>
      <c r="Q142" s="42"/>
      <c r="R142" s="42"/>
      <c r="S142" s="42"/>
      <c r="T142" s="42"/>
      <c r="U142" s="42"/>
      <c r="V142" s="42"/>
    </row>
    <row r="143" spans="1:22" s="43" customFormat="1" ht="24" customHeight="1" x14ac:dyDescent="0.35">
      <c r="A143" s="42"/>
      <c r="B143" s="42"/>
      <c r="C143" s="46"/>
      <c r="D143" s="52"/>
      <c r="E143" s="50" t="str">
        <f>IF('Swim Time'!C143="","",'Swim Time'!D143-VLOOKUP($C143,'List of Entrants'!$A$4:$G$954,7,0))</f>
        <v/>
      </c>
      <c r="F143" s="42"/>
      <c r="G143" s="42"/>
      <c r="H143" s="42"/>
      <c r="I143" s="42"/>
      <c r="J143" s="42"/>
      <c r="K143" s="42"/>
      <c r="L143" s="42"/>
      <c r="M143" s="42"/>
      <c r="N143" s="42"/>
      <c r="O143" s="42"/>
      <c r="P143" s="42"/>
      <c r="Q143" s="42"/>
      <c r="R143" s="42"/>
      <c r="S143" s="42"/>
      <c r="T143" s="42"/>
      <c r="U143" s="42"/>
      <c r="V143" s="42"/>
    </row>
    <row r="144" spans="1:22" s="43" customFormat="1" ht="24" customHeight="1" x14ac:dyDescent="0.35">
      <c r="A144" s="42"/>
      <c r="B144" s="42"/>
      <c r="C144" s="46"/>
      <c r="D144" s="52"/>
      <c r="E144" s="50" t="str">
        <f>IF('Swim Time'!C144="","",'Swim Time'!D144-VLOOKUP($C144,'List of Entrants'!$A$4:$G$954,7,0))</f>
        <v/>
      </c>
      <c r="F144" s="42"/>
      <c r="G144" s="42"/>
      <c r="H144" s="42"/>
      <c r="I144" s="42"/>
      <c r="J144" s="42"/>
      <c r="K144" s="42"/>
      <c r="L144" s="42"/>
      <c r="M144" s="42"/>
      <c r="N144" s="42"/>
      <c r="O144" s="42"/>
      <c r="P144" s="42"/>
      <c r="Q144" s="42"/>
      <c r="R144" s="42"/>
      <c r="S144" s="42"/>
      <c r="T144" s="42"/>
      <c r="U144" s="42"/>
      <c r="V144" s="42"/>
    </row>
    <row r="145" spans="1:22" s="43" customFormat="1" ht="24" customHeight="1" x14ac:dyDescent="0.35">
      <c r="A145" s="42"/>
      <c r="B145" s="42"/>
      <c r="C145" s="46"/>
      <c r="D145" s="52"/>
      <c r="E145" s="50" t="str">
        <f>IF('Swim Time'!C145="","",'Swim Time'!D145-VLOOKUP($C145,'List of Entrants'!$A$4:$G$954,7,0))</f>
        <v/>
      </c>
      <c r="F145" s="42"/>
      <c r="G145" s="42"/>
      <c r="H145" s="42"/>
      <c r="I145" s="42"/>
      <c r="J145" s="42"/>
      <c r="K145" s="42"/>
      <c r="L145" s="42"/>
      <c r="M145" s="42"/>
      <c r="N145" s="42"/>
      <c r="O145" s="42"/>
      <c r="P145" s="42"/>
      <c r="Q145" s="42"/>
      <c r="R145" s="42"/>
      <c r="S145" s="42"/>
      <c r="T145" s="42"/>
      <c r="U145" s="42"/>
      <c r="V145" s="42"/>
    </row>
    <row r="146" spans="1:22" s="43" customFormat="1" ht="24" customHeight="1" x14ac:dyDescent="0.35">
      <c r="A146" s="42"/>
      <c r="B146" s="42"/>
      <c r="C146" s="46"/>
      <c r="D146" s="52"/>
      <c r="E146" s="50" t="str">
        <f>IF('Swim Time'!C146="","",'Swim Time'!D146-VLOOKUP($C146,'List of Entrants'!$A$4:$G$954,7,0))</f>
        <v/>
      </c>
      <c r="F146" s="42"/>
      <c r="G146" s="42"/>
      <c r="H146" s="42"/>
      <c r="I146" s="42"/>
      <c r="J146" s="42"/>
      <c r="K146" s="42"/>
      <c r="L146" s="42"/>
      <c r="M146" s="42"/>
      <c r="N146" s="42"/>
      <c r="O146" s="42"/>
      <c r="P146" s="42"/>
      <c r="Q146" s="42"/>
      <c r="R146" s="42"/>
      <c r="S146" s="42"/>
      <c r="T146" s="42"/>
      <c r="U146" s="42"/>
      <c r="V146" s="42"/>
    </row>
    <row r="147" spans="1:22" s="43" customFormat="1" ht="24" customHeight="1" x14ac:dyDescent="0.35">
      <c r="A147" s="42"/>
      <c r="B147" s="42"/>
      <c r="C147" s="46"/>
      <c r="D147" s="52"/>
      <c r="E147" s="50" t="str">
        <f>IF('Swim Time'!C147="","",'Swim Time'!D147-VLOOKUP($C147,'List of Entrants'!$A$4:$G$954,7,0))</f>
        <v/>
      </c>
      <c r="F147" s="42"/>
      <c r="G147" s="42"/>
      <c r="H147" s="42"/>
      <c r="I147" s="42"/>
      <c r="J147" s="42"/>
      <c r="K147" s="42"/>
      <c r="L147" s="42"/>
      <c r="M147" s="42"/>
      <c r="N147" s="42"/>
      <c r="O147" s="42"/>
      <c r="P147" s="42"/>
      <c r="Q147" s="42"/>
      <c r="R147" s="42"/>
      <c r="S147" s="42"/>
      <c r="T147" s="42"/>
      <c r="U147" s="42"/>
      <c r="V147" s="42"/>
    </row>
    <row r="148" spans="1:22" s="43" customFormat="1" ht="24" customHeight="1" x14ac:dyDescent="0.35">
      <c r="A148" s="42"/>
      <c r="B148" s="42"/>
      <c r="C148" s="46"/>
      <c r="D148" s="52"/>
      <c r="E148" s="50" t="str">
        <f>IF('Swim Time'!C148="","",'Swim Time'!D148-VLOOKUP($C148,'List of Entrants'!$A$4:$G$954,7,0))</f>
        <v/>
      </c>
      <c r="F148" s="42"/>
      <c r="G148" s="42"/>
      <c r="H148" s="42"/>
      <c r="I148" s="42"/>
      <c r="J148" s="42"/>
      <c r="K148" s="42"/>
      <c r="L148" s="42"/>
      <c r="M148" s="42"/>
      <c r="N148" s="42"/>
      <c r="O148" s="42"/>
      <c r="P148" s="42"/>
      <c r="Q148" s="42"/>
      <c r="R148" s="42"/>
      <c r="S148" s="42"/>
      <c r="T148" s="42"/>
      <c r="U148" s="42"/>
      <c r="V148" s="42"/>
    </row>
    <row r="149" spans="1:22" s="43" customFormat="1" ht="24" customHeight="1" x14ac:dyDescent="0.35">
      <c r="A149" s="42"/>
      <c r="B149" s="42"/>
      <c r="C149" s="46"/>
      <c r="D149" s="52"/>
      <c r="E149" s="50" t="str">
        <f>IF('Swim Time'!C149="","",'Swim Time'!D149-VLOOKUP($C149,'List of Entrants'!$A$4:$G$954,7,0))</f>
        <v/>
      </c>
      <c r="F149" s="42"/>
      <c r="G149" s="42"/>
      <c r="H149" s="42"/>
      <c r="I149" s="42"/>
      <c r="J149" s="42"/>
      <c r="K149" s="42"/>
      <c r="L149" s="42"/>
      <c r="M149" s="42"/>
      <c r="N149" s="42"/>
      <c r="O149" s="42"/>
      <c r="P149" s="42"/>
      <c r="Q149" s="42"/>
      <c r="R149" s="42"/>
      <c r="S149" s="42"/>
      <c r="T149" s="42"/>
      <c r="U149" s="42"/>
      <c r="V149" s="42"/>
    </row>
    <row r="150" spans="1:22" s="43" customFormat="1" ht="24" customHeight="1" x14ac:dyDescent="0.35">
      <c r="A150" s="42"/>
      <c r="B150" s="42"/>
      <c r="C150" s="46"/>
      <c r="D150" s="52"/>
      <c r="E150" s="50" t="str">
        <f>IF('Swim Time'!C150="","",'Swim Time'!D150-VLOOKUP($C150,'List of Entrants'!$A$4:$G$954,7,0))</f>
        <v/>
      </c>
      <c r="F150" s="42"/>
      <c r="G150" s="42"/>
      <c r="H150" s="42"/>
      <c r="I150" s="42"/>
      <c r="J150" s="42"/>
      <c r="K150" s="42"/>
      <c r="L150" s="42"/>
      <c r="M150" s="42"/>
      <c r="N150" s="42"/>
      <c r="O150" s="42"/>
      <c r="P150" s="42"/>
      <c r="Q150" s="42"/>
      <c r="R150" s="42"/>
      <c r="S150" s="42"/>
      <c r="T150" s="42"/>
      <c r="U150" s="42"/>
      <c r="V150" s="42"/>
    </row>
    <row r="151" spans="1:22" x14ac:dyDescent="0.2">
      <c r="A151" s="3"/>
      <c r="B151" s="3"/>
      <c r="C151" s="11"/>
      <c r="D151" s="3"/>
      <c r="E151" s="12" t="str">
        <f>IF('Swim Time'!C151="","",'Swim Time'!D151-VLOOKUP($C151,'List of Entrants'!$A$4:$G$954,6,0))</f>
        <v/>
      </c>
      <c r="F151" s="3"/>
      <c r="G151" s="3"/>
      <c r="H151" s="3"/>
      <c r="I151" s="3"/>
      <c r="J151" s="3"/>
      <c r="K151" s="3"/>
      <c r="L151" s="3"/>
      <c r="M151" s="3"/>
      <c r="N151" s="3"/>
      <c r="O151" s="3"/>
      <c r="P151" s="3"/>
      <c r="Q151" s="3"/>
      <c r="R151" s="3"/>
      <c r="S151" s="3"/>
      <c r="T151" s="3"/>
      <c r="U151" s="3"/>
      <c r="V151" s="3"/>
    </row>
    <row r="152" spans="1:22" x14ac:dyDescent="0.2">
      <c r="A152" s="3"/>
      <c r="B152" s="3"/>
      <c r="C152" s="11"/>
      <c r="D152" s="3"/>
      <c r="E152" s="12" t="str">
        <f>IF('Swim Time'!C152="","",'Swim Time'!D152-VLOOKUP($C152,'List of Entrants'!$A$4:$G$954,6,0))</f>
        <v/>
      </c>
      <c r="F152" s="3"/>
      <c r="G152" s="3"/>
      <c r="H152" s="3"/>
      <c r="I152" s="3"/>
      <c r="J152" s="3"/>
      <c r="K152" s="3"/>
      <c r="L152" s="3"/>
      <c r="M152" s="3"/>
      <c r="N152" s="3"/>
      <c r="O152" s="3"/>
      <c r="P152" s="3"/>
      <c r="Q152" s="3"/>
      <c r="R152" s="3"/>
      <c r="S152" s="3"/>
      <c r="T152" s="3"/>
      <c r="U152" s="3"/>
      <c r="V152" s="3"/>
    </row>
    <row r="153" spans="1:22" x14ac:dyDescent="0.2">
      <c r="A153" s="3"/>
      <c r="B153" s="3"/>
      <c r="C153" s="11"/>
      <c r="D153" s="3"/>
      <c r="E153" s="12" t="str">
        <f>IF('Swim Time'!C153="","",'Swim Time'!D153-VLOOKUP($C153,'List of Entrants'!$A$4:$G$954,6,0))</f>
        <v/>
      </c>
      <c r="F153" s="3"/>
      <c r="G153" s="3"/>
      <c r="H153" s="3"/>
      <c r="I153" s="3"/>
      <c r="J153" s="3"/>
      <c r="K153" s="3"/>
      <c r="L153" s="3"/>
      <c r="M153" s="3"/>
      <c r="N153" s="3"/>
      <c r="O153" s="3"/>
      <c r="P153" s="3"/>
      <c r="Q153" s="3"/>
      <c r="R153" s="3"/>
      <c r="S153" s="3"/>
      <c r="T153" s="3"/>
      <c r="U153" s="3"/>
      <c r="V153" s="3"/>
    </row>
    <row r="154" spans="1:22" x14ac:dyDescent="0.2">
      <c r="C154" s="1"/>
      <c r="E154" s="13" t="str">
        <f>IF('Swim Time'!C154="","",'Swim Time'!D154-VLOOKUP($C154,'List of Entrants'!$A$4:$G$954,6,0))</f>
        <v/>
      </c>
    </row>
    <row r="155" spans="1:22" x14ac:dyDescent="0.2">
      <c r="C155" s="1"/>
      <c r="E155" s="13" t="str">
        <f>IF('Swim Time'!C155="","",'Swim Time'!D155-VLOOKUP($C155,'List of Entrants'!$A$4:$G$954,6,0))</f>
        <v/>
      </c>
    </row>
    <row r="156" spans="1:22" x14ac:dyDescent="0.2">
      <c r="C156" s="1"/>
      <c r="E156" s="13" t="str">
        <f>IF('Swim Time'!C156="","",'Swim Time'!D156-VLOOKUP($C156,'List of Entrants'!$A$4:$G$954,6,0))</f>
        <v/>
      </c>
    </row>
    <row r="157" spans="1:22" x14ac:dyDescent="0.2">
      <c r="C157" s="1"/>
      <c r="E157" s="13" t="str">
        <f>IF('Swim Time'!C157="","",'Swim Time'!D157-VLOOKUP($C157,'List of Entrants'!$A$4:$G$954,6,0))</f>
        <v/>
      </c>
    </row>
    <row r="158" spans="1:22" x14ac:dyDescent="0.2">
      <c r="C158" s="1"/>
      <c r="E158" s="13" t="str">
        <f>IF('Swim Time'!C158="","",'Swim Time'!D158-VLOOKUP($C158,'List of Entrants'!$A$4:$G$954,6,0))</f>
        <v/>
      </c>
    </row>
    <row r="159" spans="1:22" x14ac:dyDescent="0.2">
      <c r="C159" s="1"/>
      <c r="E159" s="13" t="str">
        <f>IF('Swim Time'!C159="","",'Swim Time'!D159-VLOOKUP($C159,'List of Entrants'!$A$4:$G$954,6,0))</f>
        <v/>
      </c>
    </row>
    <row r="160" spans="1:22" x14ac:dyDescent="0.2">
      <c r="C160" s="1"/>
      <c r="E160" s="13" t="str">
        <f>IF('Swim Time'!C160="","",'Swim Time'!D160-VLOOKUP($C160,'List of Entrants'!$A$4:$G$954,6,0))</f>
        <v/>
      </c>
    </row>
    <row r="161" spans="3:5" x14ac:dyDescent="0.2">
      <c r="C161" s="1"/>
      <c r="E161" s="13" t="str">
        <f>IF('Swim Time'!C161="","",'Swim Time'!D161-VLOOKUP($C161,'List of Entrants'!$A$4:$G$954,6,0))</f>
        <v/>
      </c>
    </row>
    <row r="162" spans="3:5" x14ac:dyDescent="0.2">
      <c r="C162" s="1"/>
      <c r="E162" s="13" t="str">
        <f>IF('Swim Time'!C162="","",'Swim Time'!D162-VLOOKUP($C162,'List of Entrants'!$A$4:$G$954,6,0))</f>
        <v/>
      </c>
    </row>
    <row r="163" spans="3:5" x14ac:dyDescent="0.2">
      <c r="C163" s="1"/>
      <c r="E163" s="13" t="str">
        <f>IF('Swim Time'!C163="","",'Swim Time'!D163-VLOOKUP($C163,'List of Entrants'!$A$4:$G$954,6,0))</f>
        <v/>
      </c>
    </row>
    <row r="164" spans="3:5" x14ac:dyDescent="0.2">
      <c r="C164" s="1"/>
      <c r="E164" s="13" t="str">
        <f>IF('Swim Time'!C164="","",'Swim Time'!D164-VLOOKUP($C164,'List of Entrants'!$A$4:$G$954,6,0))</f>
        <v/>
      </c>
    </row>
    <row r="165" spans="3:5" x14ac:dyDescent="0.2">
      <c r="C165" s="1"/>
      <c r="E165" s="13" t="str">
        <f>IF('Swim Time'!C165="","",'Swim Time'!D165-VLOOKUP($C165,'List of Entrants'!$A$4:$G$954,6,0))</f>
        <v/>
      </c>
    </row>
    <row r="166" spans="3:5" x14ac:dyDescent="0.2">
      <c r="C166" s="1"/>
      <c r="E166" s="13" t="str">
        <f>IF('Swim Time'!C166="","",'Swim Time'!D166-VLOOKUP($C166,'List of Entrants'!$A$4:$G$954,6,0))</f>
        <v/>
      </c>
    </row>
    <row r="167" spans="3:5" x14ac:dyDescent="0.2">
      <c r="C167" s="1"/>
      <c r="E167" s="13" t="str">
        <f>IF('Swim Time'!C167="","",'Swim Time'!D167-VLOOKUP($C167,'List of Entrants'!$A$4:$G$954,6,0))</f>
        <v/>
      </c>
    </row>
    <row r="168" spans="3:5" x14ac:dyDescent="0.2">
      <c r="C168" s="1"/>
      <c r="E168" s="13" t="str">
        <f>IF('Swim Time'!C168="","",'Swim Time'!D168-VLOOKUP($C168,'List of Entrants'!$A$4:$G$954,6,0))</f>
        <v/>
      </c>
    </row>
    <row r="169" spans="3:5" x14ac:dyDescent="0.2">
      <c r="C169" s="1"/>
      <c r="E169" s="13" t="str">
        <f>IF('Swim Time'!C169="","",'Swim Time'!D169-VLOOKUP($C169,'List of Entrants'!$A$4:$G$954,6,0))</f>
        <v/>
      </c>
    </row>
    <row r="170" spans="3:5" x14ac:dyDescent="0.2">
      <c r="C170" s="1"/>
      <c r="E170" s="13" t="str">
        <f>IF('Swim Time'!C170="","",'Swim Time'!D170-VLOOKUP($C170,'List of Entrants'!$A$4:$G$954,6,0))</f>
        <v/>
      </c>
    </row>
    <row r="171" spans="3:5" x14ac:dyDescent="0.2">
      <c r="C171" s="1"/>
      <c r="E171" s="13" t="str">
        <f>IF('Swim Time'!C171="","",'Swim Time'!D171-VLOOKUP($C171,'List of Entrants'!$A$4:$G$954,6,0))</f>
        <v/>
      </c>
    </row>
    <row r="172" spans="3:5" x14ac:dyDescent="0.2">
      <c r="C172" s="1"/>
      <c r="E172" s="13" t="str">
        <f>IF('Swim Time'!C172="","",'Swim Time'!D172-VLOOKUP($C172,'List of Entrants'!$A$4:$G$954,6,0))</f>
        <v/>
      </c>
    </row>
    <row r="173" spans="3:5" x14ac:dyDescent="0.2">
      <c r="C173" s="1"/>
      <c r="E173" s="13" t="str">
        <f>IF('Swim Time'!C173="","",'Swim Time'!D173-VLOOKUP($C173,'List of Entrants'!$A$4:$G$954,6,0))</f>
        <v/>
      </c>
    </row>
    <row r="174" spans="3:5" x14ac:dyDescent="0.2">
      <c r="C174" s="1"/>
      <c r="E174" s="13" t="str">
        <f>IF('Swim Time'!C174="","",'Swim Time'!D174-VLOOKUP($C174,'List of Entrants'!$A$4:$G$954,6,0))</f>
        <v/>
      </c>
    </row>
    <row r="175" spans="3:5" x14ac:dyDescent="0.2">
      <c r="C175" s="1"/>
      <c r="E175" s="13" t="str">
        <f>IF('Swim Time'!C175="","",'Swim Time'!D175-VLOOKUP($C175,'List of Entrants'!$A$4:$G$954,6,0))</f>
        <v/>
      </c>
    </row>
    <row r="176" spans="3:5" x14ac:dyDescent="0.2">
      <c r="C176" s="1"/>
      <c r="E176" s="13" t="str">
        <f>IF('Swim Time'!C176="","",'Swim Time'!D176-VLOOKUP($C176,'List of Entrants'!$A$4:$G$954,6,0))</f>
        <v/>
      </c>
    </row>
    <row r="177" spans="3:5" x14ac:dyDescent="0.2">
      <c r="C177" s="1"/>
      <c r="E177" s="13" t="str">
        <f>IF('Swim Time'!C177="","",'Swim Time'!D177-VLOOKUP($C177,'List of Entrants'!$A$4:$G$954,6,0))</f>
        <v/>
      </c>
    </row>
    <row r="178" spans="3:5" x14ac:dyDescent="0.2">
      <c r="C178" s="1"/>
      <c r="E178" s="13" t="str">
        <f>IF('Swim Time'!C178="","",'Swim Time'!D178-VLOOKUP($C178,'List of Entrants'!$A$4:$G$954,6,0))</f>
        <v/>
      </c>
    </row>
    <row r="179" spans="3:5" x14ac:dyDescent="0.2">
      <c r="C179" s="1"/>
      <c r="E179" s="13" t="str">
        <f>IF('Swim Time'!C179="","",'Swim Time'!D179-VLOOKUP($C179,'List of Entrants'!$A$4:$G$954,6,0))</f>
        <v/>
      </c>
    </row>
    <row r="180" spans="3:5" x14ac:dyDescent="0.2">
      <c r="C180" s="1"/>
      <c r="E180" s="13" t="str">
        <f>IF('Swim Time'!C180="","",'Swim Time'!D180-VLOOKUP($C180,'List of Entrants'!$A$4:$G$954,6,0))</f>
        <v/>
      </c>
    </row>
    <row r="181" spans="3:5" x14ac:dyDescent="0.2">
      <c r="C181" s="1"/>
      <c r="E181" s="13" t="str">
        <f>IF('Swim Time'!C181="","",'Swim Time'!D181-VLOOKUP($C181,'List of Entrants'!$A$4:$G$954,6,0))</f>
        <v/>
      </c>
    </row>
    <row r="182" spans="3:5" x14ac:dyDescent="0.2">
      <c r="C182" s="1"/>
      <c r="E182" s="13" t="str">
        <f>IF('Swim Time'!C182="","",'Swim Time'!D182-VLOOKUP($C182,'List of Entrants'!$A$4:$G$954,6,0))</f>
        <v/>
      </c>
    </row>
    <row r="183" spans="3:5" x14ac:dyDescent="0.2">
      <c r="C183" s="1"/>
      <c r="E183" s="13" t="str">
        <f>IF('Swim Time'!C183="","",'Swim Time'!D183-VLOOKUP($C183,'List of Entrants'!$A$4:$G$954,6,0))</f>
        <v/>
      </c>
    </row>
    <row r="184" spans="3:5" x14ac:dyDescent="0.2">
      <c r="C184" s="1"/>
      <c r="E184" s="13" t="str">
        <f>IF('Swim Time'!C184="","",'Swim Time'!D184-VLOOKUP($C184,'List of Entrants'!$A$4:$G$954,6,0))</f>
        <v/>
      </c>
    </row>
    <row r="185" spans="3:5" x14ac:dyDescent="0.2">
      <c r="C185" s="1"/>
      <c r="E185" s="13" t="str">
        <f>IF('Swim Time'!C185="","",'Swim Time'!D185-VLOOKUP($C185,'List of Entrants'!$A$4:$G$954,6,0))</f>
        <v/>
      </c>
    </row>
    <row r="186" spans="3:5" x14ac:dyDescent="0.2">
      <c r="C186" s="1"/>
      <c r="E186" s="13" t="str">
        <f>IF('Swim Time'!C186="","",'Swim Time'!D186-VLOOKUP($C186,'List of Entrants'!$A$4:$G$954,6,0))</f>
        <v/>
      </c>
    </row>
    <row r="187" spans="3:5" x14ac:dyDescent="0.2">
      <c r="C187" s="1"/>
      <c r="E187" s="13" t="str">
        <f>IF('Swim Time'!C187="","",'Swim Time'!D187-VLOOKUP($C187,'List of Entrants'!$A$4:$G$954,6,0))</f>
        <v/>
      </c>
    </row>
    <row r="188" spans="3:5" x14ac:dyDescent="0.2">
      <c r="C188" s="1"/>
      <c r="E188" s="13" t="str">
        <f>IF('Swim Time'!C188="","",'Swim Time'!D188-VLOOKUP($C188,'List of Entrants'!$A$4:$G$954,6,0))</f>
        <v/>
      </c>
    </row>
    <row r="189" spans="3:5" x14ac:dyDescent="0.2">
      <c r="C189" s="1"/>
      <c r="E189" s="13" t="str">
        <f>IF('Swim Time'!C189="","",'Swim Time'!D189-VLOOKUP($C189,'List of Entrants'!$A$4:$G$954,6,0))</f>
        <v/>
      </c>
    </row>
    <row r="190" spans="3:5" x14ac:dyDescent="0.2">
      <c r="C190" s="1"/>
      <c r="E190" s="13" t="str">
        <f>IF('Swim Time'!C190="","",'Swim Time'!D190-VLOOKUP($C190,'List of Entrants'!$A$4:$G$954,6,0))</f>
        <v/>
      </c>
    </row>
    <row r="191" spans="3:5" x14ac:dyDescent="0.2">
      <c r="C191" s="1"/>
      <c r="E191" s="13" t="str">
        <f>IF('Swim Time'!C191="","",'Swim Time'!D191-VLOOKUP($C191,'List of Entrants'!$A$4:$G$954,6,0))</f>
        <v/>
      </c>
    </row>
    <row r="192" spans="3:5" x14ac:dyDescent="0.2">
      <c r="C192" s="1"/>
      <c r="E192" s="13" t="str">
        <f>IF('Swim Time'!C192="","",'Swim Time'!D192-VLOOKUP($C192,'List of Entrants'!$A$4:$G$954,6,0))</f>
        <v/>
      </c>
    </row>
    <row r="193" spans="3:5" x14ac:dyDescent="0.2">
      <c r="C193" s="1"/>
      <c r="E193" s="13" t="str">
        <f>IF('Swim Time'!C193="","",'Swim Time'!D193-VLOOKUP($C193,'List of Entrants'!$A$4:$G$954,6,0))</f>
        <v/>
      </c>
    </row>
    <row r="194" spans="3:5" x14ac:dyDescent="0.2">
      <c r="C194" s="1"/>
      <c r="E194" s="13" t="str">
        <f>IF('Swim Time'!C194="","",'Swim Time'!D194-VLOOKUP($C194,'List of Entrants'!$A$4:$G$954,6,0))</f>
        <v/>
      </c>
    </row>
    <row r="195" spans="3:5" x14ac:dyDescent="0.2">
      <c r="C195" s="1"/>
      <c r="E195" s="13" t="str">
        <f>IF('Swim Time'!C195="","",'Swim Time'!D195-VLOOKUP($C195,'List of Entrants'!$A$4:$G$954,6,0))</f>
        <v/>
      </c>
    </row>
    <row r="196" spans="3:5" x14ac:dyDescent="0.2">
      <c r="C196" s="1"/>
      <c r="E196" s="13" t="str">
        <f>IF('Swim Time'!C196="","",'Swim Time'!D196-VLOOKUP($C196,'List of Entrants'!$A$4:$G$954,6,0))</f>
        <v/>
      </c>
    </row>
    <row r="197" spans="3:5" x14ac:dyDescent="0.2">
      <c r="C197" s="1"/>
      <c r="E197" s="13" t="str">
        <f>IF('Swim Time'!C197="","",'Swim Time'!D197-VLOOKUP($C197,'List of Entrants'!$A$4:$G$954,6,0))</f>
        <v/>
      </c>
    </row>
    <row r="198" spans="3:5" x14ac:dyDescent="0.2">
      <c r="C198" s="1"/>
      <c r="E198" s="13" t="str">
        <f>IF('Swim Time'!C198="","",'Swim Time'!D198-VLOOKUP($C198,'List of Entrants'!$A$4:$G$954,6,0))</f>
        <v/>
      </c>
    </row>
    <row r="199" spans="3:5" x14ac:dyDescent="0.2">
      <c r="C199" s="1"/>
      <c r="E199" s="13" t="str">
        <f>IF('Swim Time'!C199="","",'Swim Time'!D199-VLOOKUP($C199,'List of Entrants'!$A$4:$G$954,6,0))</f>
        <v/>
      </c>
    </row>
    <row r="200" spans="3:5" x14ac:dyDescent="0.2">
      <c r="C200" s="1"/>
      <c r="E200" s="13" t="str">
        <f>IF('Swim Time'!C200="","",'Swim Time'!D200-VLOOKUP($C200,'List of Entrants'!$A$4:$G$954,6,0))</f>
        <v/>
      </c>
    </row>
    <row r="201" spans="3:5" x14ac:dyDescent="0.2">
      <c r="C201" s="1"/>
      <c r="E201" s="13" t="str">
        <f>IF('Swim Time'!C201="","",'Swim Time'!D201-VLOOKUP($C201,'List of Entrants'!$A$4:$G$954,6,0))</f>
        <v/>
      </c>
    </row>
    <row r="202" spans="3:5" x14ac:dyDescent="0.2">
      <c r="C202" s="1"/>
      <c r="E202" s="13" t="str">
        <f>IF('Swim Time'!C202="","",'Swim Time'!D202-VLOOKUP($C202,'List of Entrants'!$A$4:$G$954,6,0))</f>
        <v/>
      </c>
    </row>
    <row r="203" spans="3:5" x14ac:dyDescent="0.2">
      <c r="C203" s="1"/>
      <c r="E203" s="13" t="str">
        <f>IF('Swim Time'!C203="","",'Swim Time'!D203-VLOOKUP($C203,'List of Entrants'!$A$4:$G$954,6,0))</f>
        <v/>
      </c>
    </row>
    <row r="204" spans="3:5" x14ac:dyDescent="0.2">
      <c r="C204" s="1"/>
      <c r="E204" s="13" t="str">
        <f>IF('Swim Time'!C204="","",'Swim Time'!D204-VLOOKUP($C204,'List of Entrants'!$A$4:$G$954,6,0))</f>
        <v/>
      </c>
    </row>
    <row r="205" spans="3:5" x14ac:dyDescent="0.2">
      <c r="C205" s="1"/>
      <c r="E205" s="13" t="str">
        <f>IF('Swim Time'!C205="","",'Swim Time'!D205-VLOOKUP($C205,'List of Entrants'!$A$4:$G$954,6,0))</f>
        <v/>
      </c>
    </row>
    <row r="206" spans="3:5" x14ac:dyDescent="0.2">
      <c r="C206" s="1"/>
      <c r="E206" s="13" t="str">
        <f>IF('Swim Time'!C206="","",'Swim Time'!D206-VLOOKUP($C206,'List of Entrants'!$A$4:$G$954,6,0))</f>
        <v/>
      </c>
    </row>
    <row r="207" spans="3:5" x14ac:dyDescent="0.2">
      <c r="C207" s="1"/>
      <c r="E207" s="13" t="str">
        <f>IF('Swim Time'!C207="","",'Swim Time'!D207-VLOOKUP($C207,'List of Entrants'!$A$4:$G$954,6,0))</f>
        <v/>
      </c>
    </row>
    <row r="208" spans="3:5" x14ac:dyDescent="0.2">
      <c r="C208" s="1"/>
      <c r="E208" s="13" t="str">
        <f>IF('Swim Time'!C208="","",'Swim Time'!D208-VLOOKUP($C208,'List of Entrants'!$A$4:$G$954,6,0))</f>
        <v/>
      </c>
    </row>
    <row r="209" spans="3:5" x14ac:dyDescent="0.2">
      <c r="C209" s="1"/>
      <c r="E209" s="13" t="str">
        <f>IF('Swim Time'!C209="","",'Swim Time'!D209-VLOOKUP($C209,'List of Entrants'!$A$4:$G$954,6,0))</f>
        <v/>
      </c>
    </row>
    <row r="210" spans="3:5" x14ac:dyDescent="0.2">
      <c r="C210" s="1"/>
      <c r="E210" s="13" t="str">
        <f>IF('Swim Time'!C210="","",'Swim Time'!D210-VLOOKUP($C210,'List of Entrants'!$A$4:$G$954,6,0))</f>
        <v/>
      </c>
    </row>
    <row r="211" spans="3:5" x14ac:dyDescent="0.2">
      <c r="C211" s="1"/>
      <c r="E211" s="13" t="str">
        <f>IF('Swim Time'!C211="","",'Swim Time'!D211-VLOOKUP($C211,'List of Entrants'!$A$4:$G$954,6,0))</f>
        <v/>
      </c>
    </row>
    <row r="212" spans="3:5" x14ac:dyDescent="0.2">
      <c r="C212" s="1"/>
      <c r="E212" s="13" t="str">
        <f>IF('Swim Time'!C212="","",'Swim Time'!D212-VLOOKUP($C212,'List of Entrants'!$A$4:$G$954,6,0))</f>
        <v/>
      </c>
    </row>
    <row r="213" spans="3:5" x14ac:dyDescent="0.2">
      <c r="C213" s="1"/>
      <c r="E213" s="13" t="str">
        <f>IF('Swim Time'!C213="","",'Swim Time'!D213-VLOOKUP($C213,'List of Entrants'!$A$4:$G$954,6,0))</f>
        <v/>
      </c>
    </row>
    <row r="214" spans="3:5" x14ac:dyDescent="0.2">
      <c r="C214" s="1"/>
      <c r="E214" s="13" t="str">
        <f>IF('Swim Time'!C214="","",'Swim Time'!D214-VLOOKUP($C214,'List of Entrants'!$A$4:$G$954,6,0))</f>
        <v/>
      </c>
    </row>
    <row r="215" spans="3:5" x14ac:dyDescent="0.2">
      <c r="C215" s="1"/>
      <c r="E215" s="13" t="str">
        <f>IF('Swim Time'!C215="","",'Swim Time'!D215-VLOOKUP($C215,'List of Entrants'!$A$4:$G$954,6,0))</f>
        <v/>
      </c>
    </row>
    <row r="216" spans="3:5" x14ac:dyDescent="0.2">
      <c r="C216" s="1"/>
      <c r="E216" s="13" t="str">
        <f>IF('Swim Time'!C216="","",'Swim Time'!D216-VLOOKUP($C216,'List of Entrants'!$A$4:$G$954,6,0))</f>
        <v/>
      </c>
    </row>
    <row r="217" spans="3:5" x14ac:dyDescent="0.2">
      <c r="C217" s="1"/>
      <c r="E217" s="13" t="str">
        <f>IF('Swim Time'!C217="","",'Swim Time'!D217-VLOOKUP($C217,'List of Entrants'!$A$4:$G$954,6,0))</f>
        <v/>
      </c>
    </row>
    <row r="218" spans="3:5" x14ac:dyDescent="0.2">
      <c r="C218" s="1"/>
      <c r="E218" s="13" t="str">
        <f>IF('Swim Time'!C218="","",'Swim Time'!D218-VLOOKUP($C218,'List of Entrants'!$A$4:$G$954,6,0))</f>
        <v/>
      </c>
    </row>
    <row r="219" spans="3:5" x14ac:dyDescent="0.2">
      <c r="C219" s="1"/>
      <c r="E219" s="13" t="str">
        <f>IF('Swim Time'!C219="","",'Swim Time'!D219-VLOOKUP($C219,'List of Entrants'!$A$4:$G$954,6,0))</f>
        <v/>
      </c>
    </row>
    <row r="220" spans="3:5" x14ac:dyDescent="0.2">
      <c r="C220" s="1"/>
      <c r="E220" s="13" t="str">
        <f>IF('Swim Time'!C220="","",'Swim Time'!D220-VLOOKUP($C220,'List of Entrants'!$A$4:$G$954,6,0))</f>
        <v/>
      </c>
    </row>
    <row r="221" spans="3:5" x14ac:dyDescent="0.2">
      <c r="C221" s="1"/>
      <c r="E221" s="13" t="str">
        <f>IF('Swim Time'!C221="","",'Swim Time'!D221-VLOOKUP($C221,'List of Entrants'!$A$4:$G$954,6,0))</f>
        <v/>
      </c>
    </row>
    <row r="222" spans="3:5" x14ac:dyDescent="0.2">
      <c r="C222" s="1"/>
      <c r="E222" s="13" t="str">
        <f>IF('Swim Time'!C222="","",'Swim Time'!D222-VLOOKUP($C222,'List of Entrants'!$A$4:$G$954,6,0))</f>
        <v/>
      </c>
    </row>
    <row r="223" spans="3:5" x14ac:dyDescent="0.2">
      <c r="C223" s="1"/>
      <c r="E223" s="13" t="str">
        <f>IF('Swim Time'!C223="","",'Swim Time'!D223-VLOOKUP($C223,'List of Entrants'!$A$4:$G$954,6,0))</f>
        <v/>
      </c>
    </row>
    <row r="224" spans="3:5" x14ac:dyDescent="0.2">
      <c r="C224" s="1"/>
      <c r="E224" s="13" t="str">
        <f>IF('Swim Time'!C224="","",'Swim Time'!D224-VLOOKUP($C224,'List of Entrants'!$A$4:$G$954,6,0))</f>
        <v/>
      </c>
    </row>
    <row r="225" spans="3:5" x14ac:dyDescent="0.2">
      <c r="C225" s="1"/>
      <c r="E225" s="13" t="str">
        <f>IF('Swim Time'!C225="","",'Swim Time'!D225-VLOOKUP($C225,'List of Entrants'!$A$4:$G$954,6,0))</f>
        <v/>
      </c>
    </row>
    <row r="226" spans="3:5" x14ac:dyDescent="0.2">
      <c r="C226" s="1"/>
      <c r="E226" s="13" t="str">
        <f>IF('Swim Time'!C226="","",'Swim Time'!D226-VLOOKUP($C226,'List of Entrants'!$A$4:$G$954,6,0))</f>
        <v/>
      </c>
    </row>
    <row r="227" spans="3:5" x14ac:dyDescent="0.2">
      <c r="C227" s="1"/>
      <c r="E227" s="13" t="str">
        <f>IF('Swim Time'!C227="","",'Swim Time'!D227-VLOOKUP($C227,'List of Entrants'!$A$4:$G$954,6,0))</f>
        <v/>
      </c>
    </row>
    <row r="228" spans="3:5" x14ac:dyDescent="0.2">
      <c r="C228" s="1"/>
      <c r="E228" s="13" t="str">
        <f>IF('Swim Time'!C228="","",'Swim Time'!D228-VLOOKUP($C228,'List of Entrants'!$A$4:$G$954,6,0))</f>
        <v/>
      </c>
    </row>
    <row r="229" spans="3:5" x14ac:dyDescent="0.2">
      <c r="C229" s="1"/>
      <c r="E229" s="13" t="str">
        <f>IF('Swim Time'!C229="","",'Swim Time'!D229-VLOOKUP($C229,'List of Entrants'!$A$4:$G$954,6,0))</f>
        <v/>
      </c>
    </row>
    <row r="230" spans="3:5" x14ac:dyDescent="0.2">
      <c r="C230" s="1"/>
      <c r="E230" s="13" t="str">
        <f>IF('Swim Time'!C230="","",'Swim Time'!D230-VLOOKUP($C230,'List of Entrants'!$A$4:$G$954,6,0))</f>
        <v/>
      </c>
    </row>
    <row r="231" spans="3:5" x14ac:dyDescent="0.2">
      <c r="C231" s="1"/>
      <c r="E231" s="13" t="str">
        <f>IF('Swim Time'!C231="","",'Swim Time'!D231-VLOOKUP($C231,'List of Entrants'!$A$4:$G$954,6,0))</f>
        <v/>
      </c>
    </row>
    <row r="232" spans="3:5" x14ac:dyDescent="0.2">
      <c r="C232" s="1"/>
      <c r="E232" s="13" t="str">
        <f>IF('Swim Time'!C232="","",'Swim Time'!D232-VLOOKUP($C232,'List of Entrants'!$A$4:$G$954,6,0))</f>
        <v/>
      </c>
    </row>
    <row r="233" spans="3:5" x14ac:dyDescent="0.2">
      <c r="C233" s="1"/>
      <c r="E233" s="13" t="str">
        <f>IF('Swim Time'!C233="","",'Swim Time'!D233-VLOOKUP($C233,'List of Entrants'!$A$4:$G$954,6,0))</f>
        <v/>
      </c>
    </row>
    <row r="234" spans="3:5" x14ac:dyDescent="0.2">
      <c r="C234" s="1"/>
      <c r="E234" s="13" t="str">
        <f>IF('Swim Time'!C234="","",'Swim Time'!D234-VLOOKUP($C234,'List of Entrants'!$A$4:$G$954,6,0))</f>
        <v/>
      </c>
    </row>
    <row r="235" spans="3:5" x14ac:dyDescent="0.2">
      <c r="C235" s="1"/>
      <c r="E235" s="13" t="str">
        <f>IF('Swim Time'!C235="","",'Swim Time'!D235-VLOOKUP($C235,'List of Entrants'!$A$4:$G$954,6,0))</f>
        <v/>
      </c>
    </row>
    <row r="236" spans="3:5" x14ac:dyDescent="0.2">
      <c r="C236" s="1"/>
      <c r="E236" s="13" t="str">
        <f>IF('Swim Time'!C236="","",'Swim Time'!D236-VLOOKUP($C236,'List of Entrants'!$A$4:$G$954,6,0))</f>
        <v/>
      </c>
    </row>
    <row r="237" spans="3:5" x14ac:dyDescent="0.2">
      <c r="C237" s="1"/>
      <c r="E237" s="13" t="str">
        <f>IF('Swim Time'!C237="","",'Swim Time'!D237-VLOOKUP($C237,'List of Entrants'!$A$4:$G$954,6,0))</f>
        <v/>
      </c>
    </row>
    <row r="238" spans="3:5" x14ac:dyDescent="0.2">
      <c r="C238" s="1"/>
      <c r="E238" s="13" t="str">
        <f>IF('Swim Time'!C238="","",'Swim Time'!D238-VLOOKUP($C238,'List of Entrants'!$A$4:$G$954,6,0))</f>
        <v/>
      </c>
    </row>
    <row r="239" spans="3:5" x14ac:dyDescent="0.2">
      <c r="C239" s="1"/>
      <c r="E239" s="13" t="str">
        <f>IF('Swim Time'!C239="","",'Swim Time'!D239-VLOOKUP($C239,'List of Entrants'!$A$4:$G$954,6,0))</f>
        <v/>
      </c>
    </row>
    <row r="240" spans="3:5" x14ac:dyDescent="0.2">
      <c r="C240" s="1"/>
      <c r="E240" s="13" t="str">
        <f>IF('Swim Time'!C240="","",'Swim Time'!D240-VLOOKUP($C240,'List of Entrants'!$A$4:$G$954,6,0))</f>
        <v/>
      </c>
    </row>
    <row r="241" spans="3:5" x14ac:dyDescent="0.2">
      <c r="C241" s="1"/>
      <c r="E241" s="13" t="str">
        <f>IF('Swim Time'!C241="","",'Swim Time'!D241-VLOOKUP($C241,'List of Entrants'!$A$4:$G$954,6,0))</f>
        <v/>
      </c>
    </row>
    <row r="242" spans="3:5" x14ac:dyDescent="0.2">
      <c r="C242" s="1"/>
      <c r="E242" s="13" t="str">
        <f>IF('Swim Time'!C242="","",'Swim Time'!D242-VLOOKUP($C242,'List of Entrants'!$A$4:$G$954,6,0))</f>
        <v/>
      </c>
    </row>
    <row r="243" spans="3:5" x14ac:dyDescent="0.2">
      <c r="C243" s="1"/>
      <c r="E243" s="13" t="str">
        <f>IF('Swim Time'!C243="","",'Swim Time'!D243-VLOOKUP($C243,'List of Entrants'!$A$4:$G$954,6,0))</f>
        <v/>
      </c>
    </row>
    <row r="244" spans="3:5" x14ac:dyDescent="0.2">
      <c r="C244" s="1"/>
      <c r="E244" s="13" t="str">
        <f>IF('Swim Time'!C244="","",'Swim Time'!D244-VLOOKUP($C244,'List of Entrants'!$A$4:$G$954,6,0))</f>
        <v/>
      </c>
    </row>
    <row r="245" spans="3:5" x14ac:dyDescent="0.2">
      <c r="C245" s="1"/>
      <c r="E245" s="13" t="str">
        <f>IF('Swim Time'!C245="","",'Swim Time'!D245-VLOOKUP($C245,'List of Entrants'!$A$4:$G$954,6,0))</f>
        <v/>
      </c>
    </row>
    <row r="246" spans="3:5" x14ac:dyDescent="0.2">
      <c r="C246" s="1"/>
      <c r="E246" s="13" t="str">
        <f>IF('Swim Time'!C246="","",'Swim Time'!D246-VLOOKUP($C246,'List of Entrants'!$A$4:$G$954,6,0))</f>
        <v/>
      </c>
    </row>
    <row r="247" spans="3:5" x14ac:dyDescent="0.2">
      <c r="C247" s="1"/>
      <c r="E247" s="13" t="str">
        <f>IF('Swim Time'!C247="","",'Swim Time'!D247-VLOOKUP($C247,'List of Entrants'!$A$4:$G$954,6,0))</f>
        <v/>
      </c>
    </row>
    <row r="248" spans="3:5" x14ac:dyDescent="0.2">
      <c r="C248" s="1"/>
      <c r="E248" s="13" t="str">
        <f>IF('Swim Time'!C248="","",'Swim Time'!D248-VLOOKUP($C248,'List of Entrants'!$A$4:$G$954,6,0))</f>
        <v/>
      </c>
    </row>
    <row r="249" spans="3:5" x14ac:dyDescent="0.2">
      <c r="C249" s="1"/>
      <c r="E249" s="13" t="str">
        <f>IF('Swim Time'!C249="","",'Swim Time'!D249-VLOOKUP($C249,'List of Entrants'!$A$4:$G$954,6,0))</f>
        <v/>
      </c>
    </row>
    <row r="250" spans="3:5" x14ac:dyDescent="0.2">
      <c r="C250" s="1"/>
      <c r="E250" s="13" t="str">
        <f>IF('Swim Time'!C250="","",'Swim Time'!D250-VLOOKUP($C250,'List of Entrants'!$A$4:$G$954,6,0))</f>
        <v/>
      </c>
    </row>
    <row r="251" spans="3:5" x14ac:dyDescent="0.2">
      <c r="C251" s="1"/>
      <c r="E251" s="13" t="str">
        <f>IF('Swim Time'!C251="","",'Swim Time'!D251-VLOOKUP($C251,'List of Entrants'!$A$4:$G$954,6,0))</f>
        <v/>
      </c>
    </row>
    <row r="252" spans="3:5" x14ac:dyDescent="0.2">
      <c r="C252" s="1"/>
      <c r="E252" s="13" t="str">
        <f>IF('Swim Time'!C252="","",'Swim Time'!D252-VLOOKUP($C252,'List of Entrants'!$A$4:$G$954,6,0))</f>
        <v/>
      </c>
    </row>
    <row r="253" spans="3:5" x14ac:dyDescent="0.2">
      <c r="C253" s="1"/>
      <c r="E253" s="13" t="str">
        <f>IF('Swim Time'!C253="","",'Swim Time'!D253-VLOOKUP($C253,'List of Entrants'!$A$4:$G$954,6,0))</f>
        <v/>
      </c>
    </row>
    <row r="254" spans="3:5" x14ac:dyDescent="0.2">
      <c r="C254" s="1"/>
      <c r="E254" s="13" t="str">
        <f>IF('Swim Time'!C254="","",'Swim Time'!D254-VLOOKUP($C254,'List of Entrants'!$A$4:$G$954,6,0))</f>
        <v/>
      </c>
    </row>
    <row r="255" spans="3:5" x14ac:dyDescent="0.2">
      <c r="C255" s="1"/>
      <c r="E255" s="13" t="str">
        <f>IF('Swim Time'!C255="","",'Swim Time'!D255-VLOOKUP($C255,'List of Entrants'!$A$4:$G$954,6,0))</f>
        <v/>
      </c>
    </row>
    <row r="256" spans="3:5" x14ac:dyDescent="0.2">
      <c r="C256" s="1"/>
      <c r="E256" s="13" t="str">
        <f>IF('Swim Time'!C256="","",'Swim Time'!D256-VLOOKUP($C256,'List of Entrants'!$A$4:$G$954,6,0))</f>
        <v/>
      </c>
    </row>
    <row r="257" spans="3:5" x14ac:dyDescent="0.2">
      <c r="C257" s="1"/>
      <c r="E257" s="13" t="str">
        <f>IF('Swim Time'!C257="","",'Swim Time'!D257-VLOOKUP($C257,'List of Entrants'!$A$4:$G$954,6,0))</f>
        <v/>
      </c>
    </row>
    <row r="258" spans="3:5" x14ac:dyDescent="0.2">
      <c r="C258" s="1"/>
      <c r="E258" s="13" t="str">
        <f>IF('Swim Time'!C258="","",'Swim Time'!D258-VLOOKUP($C258,'List of Entrants'!$A$4:$G$954,6,0))</f>
        <v/>
      </c>
    </row>
    <row r="259" spans="3:5" x14ac:dyDescent="0.2">
      <c r="C259" s="1"/>
      <c r="E259" s="13" t="str">
        <f>IF('Swim Time'!C259="","",'Swim Time'!D259-VLOOKUP($C259,'List of Entrants'!$A$4:$G$954,6,0))</f>
        <v/>
      </c>
    </row>
    <row r="260" spans="3:5" x14ac:dyDescent="0.2">
      <c r="C260" s="1"/>
      <c r="E260" s="13" t="str">
        <f>IF('Swim Time'!C260="","",'Swim Time'!D260-VLOOKUP($C260,'List of Entrants'!$A$4:$G$954,6,0))</f>
        <v/>
      </c>
    </row>
    <row r="261" spans="3:5" x14ac:dyDescent="0.2">
      <c r="C261" s="1"/>
      <c r="E261" s="13" t="str">
        <f>IF('Swim Time'!C261="","",'Swim Time'!D261-VLOOKUP($C261,'List of Entrants'!$A$4:$G$954,6,0))</f>
        <v/>
      </c>
    </row>
    <row r="262" spans="3:5" x14ac:dyDescent="0.2">
      <c r="C262" s="1"/>
      <c r="E262" s="13" t="str">
        <f>IF('Swim Time'!C262="","",'Swim Time'!D262-VLOOKUP($C262,'List of Entrants'!$A$4:$G$954,6,0))</f>
        <v/>
      </c>
    </row>
    <row r="263" spans="3:5" x14ac:dyDescent="0.2">
      <c r="C263" s="1"/>
      <c r="E263" s="13" t="str">
        <f>IF('Swim Time'!C263="","",'Swim Time'!D263-VLOOKUP($C263,'List of Entrants'!$A$4:$G$954,6,0))</f>
        <v/>
      </c>
    </row>
    <row r="264" spans="3:5" x14ac:dyDescent="0.2">
      <c r="C264" s="1"/>
      <c r="E264" s="13" t="str">
        <f>IF('Swim Time'!C264="","",'Swim Time'!D264-VLOOKUP($C264,'List of Entrants'!$A$4:$G$954,6,0))</f>
        <v/>
      </c>
    </row>
    <row r="265" spans="3:5" x14ac:dyDescent="0.2">
      <c r="C265" s="1"/>
      <c r="E265" s="13" t="str">
        <f>IF('Swim Time'!C265="","",'Swim Time'!D265-VLOOKUP($C265,'List of Entrants'!$A$4:$G$954,6,0))</f>
        <v/>
      </c>
    </row>
    <row r="266" spans="3:5" x14ac:dyDescent="0.2">
      <c r="C266" s="1"/>
      <c r="E266" s="13" t="str">
        <f>IF('Swim Time'!C266="","",'Swim Time'!D266-VLOOKUP($C266,'List of Entrants'!$A$4:$G$954,6,0))</f>
        <v/>
      </c>
    </row>
    <row r="267" spans="3:5" x14ac:dyDescent="0.2">
      <c r="C267" s="1"/>
      <c r="E267" s="13" t="str">
        <f>IF('Swim Time'!C267="","",'Swim Time'!D267-VLOOKUP($C267,'List of Entrants'!$A$4:$G$954,6,0))</f>
        <v/>
      </c>
    </row>
    <row r="268" spans="3:5" x14ac:dyDescent="0.2">
      <c r="C268" s="1"/>
      <c r="E268" s="13" t="str">
        <f>IF('Swim Time'!C268="","",'Swim Time'!D268-VLOOKUP($C268,'List of Entrants'!$A$4:$G$954,6,0))</f>
        <v/>
      </c>
    </row>
    <row r="269" spans="3:5" x14ac:dyDescent="0.2">
      <c r="C269" s="1"/>
      <c r="E269" s="13" t="str">
        <f>IF('Swim Time'!C269="","",'Swim Time'!D269-VLOOKUP($C269,'List of Entrants'!$A$4:$G$954,6,0))</f>
        <v/>
      </c>
    </row>
    <row r="270" spans="3:5" x14ac:dyDescent="0.2">
      <c r="C270" s="1"/>
      <c r="E270" s="13" t="str">
        <f>IF('Swim Time'!C270="","",'Swim Time'!D270-VLOOKUP($C270,'List of Entrants'!$A$4:$G$954,6,0))</f>
        <v/>
      </c>
    </row>
    <row r="271" spans="3:5" x14ac:dyDescent="0.2">
      <c r="C271" s="1"/>
      <c r="E271" s="13" t="str">
        <f>IF('Swim Time'!C271="","",'Swim Time'!D271-VLOOKUP($C271,'List of Entrants'!$A$4:$G$954,6,0))</f>
        <v/>
      </c>
    </row>
    <row r="272" spans="3:5" x14ac:dyDescent="0.2">
      <c r="C272" s="1"/>
      <c r="E272" s="13" t="str">
        <f>IF('Swim Time'!C272="","",'Swim Time'!D272-VLOOKUP($C272,'List of Entrants'!$A$4:$G$954,6,0))</f>
        <v/>
      </c>
    </row>
    <row r="273" spans="3:5" x14ac:dyDescent="0.2">
      <c r="C273" s="1"/>
      <c r="E273" s="13" t="str">
        <f>IF('Swim Time'!C273="","",'Swim Time'!D273-VLOOKUP($C273,'List of Entrants'!$A$4:$G$954,6,0))</f>
        <v/>
      </c>
    </row>
    <row r="274" spans="3:5" x14ac:dyDescent="0.2">
      <c r="C274" s="1"/>
      <c r="E274" s="13" t="str">
        <f>IF('Swim Time'!C274="","",'Swim Time'!D274-VLOOKUP($C274,'List of Entrants'!$A$4:$G$954,6,0))</f>
        <v/>
      </c>
    </row>
    <row r="275" spans="3:5" x14ac:dyDescent="0.2">
      <c r="C275" s="1"/>
      <c r="E275" s="13" t="str">
        <f>IF('Swim Time'!C275="","",'Swim Time'!D275-VLOOKUP($C275,'List of Entrants'!$A$4:$G$954,6,0))</f>
        <v/>
      </c>
    </row>
    <row r="276" spans="3:5" x14ac:dyDescent="0.2">
      <c r="C276" s="1"/>
      <c r="E276" s="13" t="str">
        <f>IF('Swim Time'!C276="","",'Swim Time'!D276-VLOOKUP($C276,'List of Entrants'!$A$4:$G$954,6,0))</f>
        <v/>
      </c>
    </row>
    <row r="277" spans="3:5" x14ac:dyDescent="0.2">
      <c r="C277" s="1"/>
      <c r="E277" s="13" t="str">
        <f>IF('Swim Time'!C277="","",'Swim Time'!D277-VLOOKUP($C277,'List of Entrants'!$A$4:$G$954,6,0))</f>
        <v/>
      </c>
    </row>
    <row r="278" spans="3:5" x14ac:dyDescent="0.2">
      <c r="C278" s="1"/>
      <c r="E278" s="13" t="str">
        <f>IF('Swim Time'!C278="","",'Swim Time'!D278-VLOOKUP($C278,'List of Entrants'!$A$4:$G$954,6,0))</f>
        <v/>
      </c>
    </row>
    <row r="279" spans="3:5" x14ac:dyDescent="0.2">
      <c r="C279" s="1"/>
      <c r="E279" s="13" t="str">
        <f>IF('Swim Time'!C279="","",'Swim Time'!D279-VLOOKUP($C279,'List of Entrants'!$A$4:$G$954,6,0))</f>
        <v/>
      </c>
    </row>
    <row r="280" spans="3:5" x14ac:dyDescent="0.2">
      <c r="C280" s="1"/>
      <c r="E280" s="13" t="str">
        <f>IF('Swim Time'!C280="","",'Swim Time'!D280-VLOOKUP($C280,'List of Entrants'!$A$4:$G$954,6,0))</f>
        <v/>
      </c>
    </row>
    <row r="281" spans="3:5" x14ac:dyDescent="0.2">
      <c r="C281" s="1"/>
      <c r="E281" s="13" t="str">
        <f>IF('Swim Time'!C281="","",'Swim Time'!D281-VLOOKUP($C281,'List of Entrants'!$A$4:$G$954,6,0))</f>
        <v/>
      </c>
    </row>
    <row r="282" spans="3:5" x14ac:dyDescent="0.2">
      <c r="C282" s="1"/>
      <c r="E282" s="13" t="str">
        <f>IF('Swim Time'!C282="","",'Swim Time'!D282-VLOOKUP($C282,'List of Entrants'!$A$4:$G$954,6,0))</f>
        <v/>
      </c>
    </row>
    <row r="283" spans="3:5" x14ac:dyDescent="0.2">
      <c r="C283" s="1"/>
      <c r="E283" s="13" t="str">
        <f>IF('Swim Time'!C283="","",'Swim Time'!D283-VLOOKUP($C283,'List of Entrants'!$A$4:$G$954,6,0))</f>
        <v/>
      </c>
    </row>
    <row r="284" spans="3:5" x14ac:dyDescent="0.2">
      <c r="C284" s="1"/>
      <c r="E284" s="13" t="str">
        <f>IF('Swim Time'!C284="","",'Swim Time'!D284-VLOOKUP($C284,'List of Entrants'!$A$4:$G$954,6,0))</f>
        <v/>
      </c>
    </row>
    <row r="285" spans="3:5" x14ac:dyDescent="0.2">
      <c r="C285" s="1"/>
      <c r="E285" s="13" t="str">
        <f>IF('Swim Time'!C285="","",'Swim Time'!D285-VLOOKUP($C285,'List of Entrants'!$A$4:$G$954,6,0))</f>
        <v/>
      </c>
    </row>
    <row r="286" spans="3:5" x14ac:dyDescent="0.2">
      <c r="C286" s="1"/>
      <c r="E286" s="13" t="str">
        <f>IF('Swim Time'!C286="","",'Swim Time'!D286-VLOOKUP($C286,'List of Entrants'!$A$4:$G$954,6,0))</f>
        <v/>
      </c>
    </row>
    <row r="287" spans="3:5" x14ac:dyDescent="0.2">
      <c r="C287" s="1"/>
      <c r="E287" s="13" t="str">
        <f>IF('Swim Time'!C287="","",'Swim Time'!D287-VLOOKUP($C287,'List of Entrants'!$A$4:$G$954,6,0))</f>
        <v/>
      </c>
    </row>
    <row r="288" spans="3:5" x14ac:dyDescent="0.2">
      <c r="C288" s="1"/>
      <c r="E288" s="13" t="str">
        <f>IF('Swim Time'!C288="","",'Swim Time'!D288-VLOOKUP($C288,'List of Entrants'!$A$4:$G$954,6,0))</f>
        <v/>
      </c>
    </row>
    <row r="289" spans="5:5" x14ac:dyDescent="0.2">
      <c r="E289" s="13" t="str">
        <f>IF('Swim Time'!C289="","",'Swim Time'!D289-VLOOKUP($C289,'List of Entrants'!$A$4:$G$954,6,0))</f>
        <v/>
      </c>
    </row>
    <row r="290" spans="5:5" x14ac:dyDescent="0.2">
      <c r="E290" s="13" t="str">
        <f>IF('Swim Time'!C290="","",'Swim Time'!D290-VLOOKUP($C290,'List of Entrants'!$A$4:$G$954,6,0))</f>
        <v/>
      </c>
    </row>
    <row r="291" spans="5:5" x14ac:dyDescent="0.2">
      <c r="E291" s="13" t="str">
        <f>IF('Swim Time'!C291="","",'Swim Time'!D291-VLOOKUP($C291,'List of Entrants'!$A$4:$G$954,6,0))</f>
        <v/>
      </c>
    </row>
    <row r="292" spans="5:5" x14ac:dyDescent="0.2">
      <c r="E292" s="13" t="str">
        <f>IF('Swim Time'!C292="","",'Swim Time'!D292-VLOOKUP($C292,'List of Entrants'!$A$4:$G$954,6,0))</f>
        <v/>
      </c>
    </row>
    <row r="293" spans="5:5" x14ac:dyDescent="0.2">
      <c r="E293" s="13" t="str">
        <f>IF('Swim Time'!C293="","",'Swim Time'!D293-VLOOKUP($C293,'List of Entrants'!$A$4:$G$954,6,0))</f>
        <v/>
      </c>
    </row>
    <row r="294" spans="5:5" x14ac:dyDescent="0.2">
      <c r="E294" s="13" t="str">
        <f>IF('Swim Time'!C294="","",'Swim Time'!D294-VLOOKUP($C294,'List of Entrants'!$A$4:$G$954,6,0))</f>
        <v/>
      </c>
    </row>
    <row r="295" spans="5:5" x14ac:dyDescent="0.2">
      <c r="E295" s="13" t="str">
        <f>IF('Swim Time'!C295="","",'Swim Time'!D295-VLOOKUP($C295,'List of Entrants'!$A$4:$G$954,6,0))</f>
        <v/>
      </c>
    </row>
    <row r="296" spans="5:5" x14ac:dyDescent="0.2">
      <c r="E296" s="13" t="str">
        <f>IF('Swim Time'!C296="","",'Swim Time'!D296-VLOOKUP($C296,'List of Entrants'!$A$4:$G$954,6,0))</f>
        <v/>
      </c>
    </row>
    <row r="297" spans="5:5" x14ac:dyDescent="0.2">
      <c r="E297" s="13" t="str">
        <f>IF('Swim Time'!C297="","",'Swim Time'!D297-VLOOKUP($C297,'List of Entrants'!$A$4:$G$954,6,0))</f>
        <v/>
      </c>
    </row>
    <row r="298" spans="5:5" x14ac:dyDescent="0.2">
      <c r="E298" s="13" t="str">
        <f>IF('Swim Time'!C298="","",'Swim Time'!D298-VLOOKUP($C298,'List of Entrants'!$A$4:$G$954,6,0))</f>
        <v/>
      </c>
    </row>
    <row r="299" spans="5:5" x14ac:dyDescent="0.2">
      <c r="E299" s="13" t="str">
        <f>IF('Swim Time'!C299="","",'Swim Time'!D299-VLOOKUP($C299,'List of Entrants'!$A$4:$G$954,6,0))</f>
        <v/>
      </c>
    </row>
    <row r="300" spans="5:5" x14ac:dyDescent="0.2">
      <c r="E300" s="13" t="str">
        <f>IF('Swim Time'!C300="","",'Swim Time'!D300-VLOOKUP($C300,'List of Entrants'!$A$4:$G$954,6,0))</f>
        <v/>
      </c>
    </row>
    <row r="301" spans="5:5" x14ac:dyDescent="0.2">
      <c r="E301" s="13" t="str">
        <f>IF('Swim Time'!C301="","",'Swim Time'!D301-VLOOKUP($C301,'List of Entrants'!$A$4:$G$954,6,0))</f>
        <v/>
      </c>
    </row>
    <row r="302" spans="5:5" x14ac:dyDescent="0.2">
      <c r="E302" s="13" t="str">
        <f>IF('Swim Time'!C302="","",'Swim Time'!D302-VLOOKUP($C302,'List of Entrants'!$A$4:$G$954,6,0))</f>
        <v/>
      </c>
    </row>
    <row r="303" spans="5:5" x14ac:dyDescent="0.2">
      <c r="E303" s="13" t="str">
        <f>IF('Swim Time'!C303="","",'Swim Time'!D303-VLOOKUP($C303,'List of Entrants'!$A$4:$G$954,6,0))</f>
        <v/>
      </c>
    </row>
    <row r="304" spans="5:5" x14ac:dyDescent="0.2">
      <c r="E304" s="13" t="str">
        <f>IF('Swim Time'!C304="","",'Swim Time'!D304-VLOOKUP($C304,'List of Entrants'!$A$4:$G$954,6,0))</f>
        <v/>
      </c>
    </row>
    <row r="305" spans="5:5" x14ac:dyDescent="0.2">
      <c r="E305" s="13" t="str">
        <f>IF('Swim Time'!C305="","",'Swim Time'!D305-VLOOKUP($C305,'List of Entrants'!$A$4:$G$954,6,0))</f>
        <v/>
      </c>
    </row>
    <row r="306" spans="5:5" x14ac:dyDescent="0.2">
      <c r="E306" s="13" t="str">
        <f>IF('Swim Time'!C306="","",'Swim Time'!D306-VLOOKUP($C306,'List of Entrants'!$A$4:$G$954,6,0))</f>
        <v/>
      </c>
    </row>
    <row r="307" spans="5:5" x14ac:dyDescent="0.2">
      <c r="E307" s="13" t="str">
        <f>IF('Swim Time'!C307="","",'Swim Time'!D307-VLOOKUP($C307,'List of Entrants'!$A$4:$G$954,6,0))</f>
        <v/>
      </c>
    </row>
    <row r="308" spans="5:5" x14ac:dyDescent="0.2">
      <c r="E308" s="13" t="str">
        <f>IF('Swim Time'!C308="","",'Swim Time'!D308-VLOOKUP($C308,'List of Entrants'!$A$4:$G$954,6,0))</f>
        <v/>
      </c>
    </row>
    <row r="309" spans="5:5" x14ac:dyDescent="0.2">
      <c r="E309" s="13" t="str">
        <f>IF('Swim Time'!C309="","",'Swim Time'!D309-VLOOKUP($C309,'List of Entrants'!$A$4:$G$954,6,0))</f>
        <v/>
      </c>
    </row>
    <row r="310" spans="5:5" x14ac:dyDescent="0.2">
      <c r="E310" s="13" t="str">
        <f>IF('Swim Time'!C310="","",'Swim Time'!D310-VLOOKUP($C310,'List of Entrants'!$A$4:$G$954,6,0))</f>
        <v/>
      </c>
    </row>
    <row r="311" spans="5:5" x14ac:dyDescent="0.2">
      <c r="E311" s="13" t="str">
        <f>IF('Swim Time'!C311="","",'Swim Time'!D311-VLOOKUP($C311,'List of Entrants'!$A$4:$G$954,6,0))</f>
        <v/>
      </c>
    </row>
    <row r="312" spans="5:5" x14ac:dyDescent="0.2">
      <c r="E312" s="13" t="str">
        <f>IF('Swim Time'!C312="","",'Swim Time'!D312-VLOOKUP($C312,'List of Entrants'!$A$4:$G$954,6,0))</f>
        <v/>
      </c>
    </row>
    <row r="313" spans="5:5" x14ac:dyDescent="0.2">
      <c r="E313" s="13" t="str">
        <f>IF('Swim Time'!C313="","",'Swim Time'!D313-VLOOKUP($C313,'List of Entrants'!$A$4:$G$954,6,0))</f>
        <v/>
      </c>
    </row>
    <row r="314" spans="5:5" x14ac:dyDescent="0.2">
      <c r="E314" s="13" t="str">
        <f>IF('Swim Time'!C314="","",'Swim Time'!D314-VLOOKUP($C314,'List of Entrants'!$A$4:$G$954,6,0))</f>
        <v/>
      </c>
    </row>
    <row r="315" spans="5:5" x14ac:dyDescent="0.2">
      <c r="E315" s="13" t="str">
        <f>IF('Swim Time'!C315="","",'Swim Time'!D315-VLOOKUP($C315,'List of Entrants'!$A$4:$G$954,6,0))</f>
        <v/>
      </c>
    </row>
    <row r="316" spans="5:5" x14ac:dyDescent="0.2">
      <c r="E316" s="13" t="str">
        <f>IF('Swim Time'!C316="","",'Swim Time'!D316-VLOOKUP($C316,'List of Entrants'!$A$4:$G$954,6,0))</f>
        <v/>
      </c>
    </row>
    <row r="317" spans="5:5" x14ac:dyDescent="0.2">
      <c r="E317" s="13" t="str">
        <f>IF('Swim Time'!C317="","",'Swim Time'!D317-VLOOKUP($C317,'List of Entrants'!$A$4:$G$954,6,0))</f>
        <v/>
      </c>
    </row>
    <row r="318" spans="5:5" x14ac:dyDescent="0.2">
      <c r="E318" s="13" t="str">
        <f>IF('Swim Time'!C318="","",'Swim Time'!D318-VLOOKUP($C318,'List of Entrants'!$A$4:$G$954,6,0))</f>
        <v/>
      </c>
    </row>
    <row r="319" spans="5:5" x14ac:dyDescent="0.2">
      <c r="E319" s="13" t="str">
        <f>IF('Swim Time'!C319="","",'Swim Time'!D319-VLOOKUP($C319,'List of Entrants'!$A$4:$G$954,6,0))</f>
        <v/>
      </c>
    </row>
    <row r="320" spans="5:5" x14ac:dyDescent="0.2">
      <c r="E320" s="13" t="str">
        <f>IF('Swim Time'!C320="","",'Swim Time'!D320-VLOOKUP($C320,'List of Entrants'!$A$4:$G$954,6,0))</f>
        <v/>
      </c>
    </row>
    <row r="321" spans="5:5" x14ac:dyDescent="0.2">
      <c r="E321" s="13" t="str">
        <f>IF('Swim Time'!C321="","",'Swim Time'!D321-VLOOKUP($C321,'List of Entrants'!$A$4:$G$954,6,0))</f>
        <v/>
      </c>
    </row>
    <row r="322" spans="5:5" x14ac:dyDescent="0.2">
      <c r="E322" s="13" t="str">
        <f>IF('Swim Time'!C322="","",'Swim Time'!D322-VLOOKUP($C322,'List of Entrants'!$A$4:$G$954,6,0))</f>
        <v/>
      </c>
    </row>
    <row r="323" spans="5:5" x14ac:dyDescent="0.2">
      <c r="E323" s="13" t="str">
        <f>IF('Swim Time'!C323="","",'Swim Time'!D323-VLOOKUP($C323,'List of Entrants'!$A$4:$G$954,6,0))</f>
        <v/>
      </c>
    </row>
    <row r="324" spans="5:5" x14ac:dyDescent="0.2">
      <c r="E324" s="13" t="str">
        <f>IF('Swim Time'!C324="","",'Swim Time'!D324-VLOOKUP($C324,'List of Entrants'!$A$4:$G$954,6,0))</f>
        <v/>
      </c>
    </row>
    <row r="325" spans="5:5" x14ac:dyDescent="0.2">
      <c r="E325" s="13" t="str">
        <f>IF('Swim Time'!C325="","",'Swim Time'!D325-VLOOKUP($C325,'List of Entrants'!$A$4:$G$954,6,0))</f>
        <v/>
      </c>
    </row>
    <row r="326" spans="5:5" x14ac:dyDescent="0.2">
      <c r="E326" s="13" t="str">
        <f>IF('Swim Time'!C326="","",'Swim Time'!D326-VLOOKUP($C326,'List of Entrants'!$A$4:$G$954,6,0))</f>
        <v/>
      </c>
    </row>
    <row r="327" spans="5:5" x14ac:dyDescent="0.2">
      <c r="E327" s="13" t="str">
        <f>IF('Swim Time'!C327="","",'Swim Time'!D327-VLOOKUP($C327,'List of Entrants'!$A$4:$G$954,6,0))</f>
        <v/>
      </c>
    </row>
    <row r="328" spans="5:5" x14ac:dyDescent="0.2">
      <c r="E328" s="13" t="str">
        <f>IF('Swim Time'!C328="","",'Swim Time'!D328-VLOOKUP($C328,'List of Entrants'!$A$4:$G$954,6,0))</f>
        <v/>
      </c>
    </row>
    <row r="329" spans="5:5" x14ac:dyDescent="0.2">
      <c r="E329" s="13" t="str">
        <f>IF('Swim Time'!C329="","",'Swim Time'!D329-VLOOKUP($C329,'List of Entrants'!$A$4:$G$954,6,0))</f>
        <v/>
      </c>
    </row>
    <row r="330" spans="5:5" x14ac:dyDescent="0.2">
      <c r="E330" s="13" t="str">
        <f>IF('Swim Time'!C330="","",'Swim Time'!D330-VLOOKUP($C330,'List of Entrants'!$A$4:$G$954,6,0))</f>
        <v/>
      </c>
    </row>
    <row r="331" spans="5:5" x14ac:dyDescent="0.2">
      <c r="E331" s="13" t="str">
        <f>IF('Swim Time'!C331="","",'Swim Time'!D331-VLOOKUP($C331,'List of Entrants'!$A$4:$G$954,6,0))</f>
        <v/>
      </c>
    </row>
    <row r="332" spans="5:5" x14ac:dyDescent="0.2">
      <c r="E332" s="13" t="str">
        <f>IF('Swim Time'!C332="","",'Swim Time'!D332-VLOOKUP($C332,'List of Entrants'!$A$4:$G$954,6,0))</f>
        <v/>
      </c>
    </row>
    <row r="333" spans="5:5" x14ac:dyDescent="0.2">
      <c r="E333" s="13" t="str">
        <f>IF('Swim Time'!C333="","",'Swim Time'!D333-VLOOKUP($C333,'List of Entrants'!$A$4:$G$954,6,0))</f>
        <v/>
      </c>
    </row>
    <row r="334" spans="5:5" x14ac:dyDescent="0.2">
      <c r="E334" s="13" t="str">
        <f>IF('Swim Time'!C334="","",'Swim Time'!D334-VLOOKUP($C334,'List of Entrants'!$A$4:$G$954,6,0))</f>
        <v/>
      </c>
    </row>
    <row r="335" spans="5:5" x14ac:dyDescent="0.2">
      <c r="E335" s="13" t="str">
        <f>IF('Swim Time'!C335="","",'Swim Time'!D335-VLOOKUP($C335,'List of Entrants'!$A$4:$G$954,6,0))</f>
        <v/>
      </c>
    </row>
    <row r="336" spans="5:5" x14ac:dyDescent="0.2">
      <c r="E336" s="13" t="str">
        <f>IF('Swim Time'!C336="","",'Swim Time'!D336-VLOOKUP($C336,'List of Entrants'!$A$4:$G$954,6,0))</f>
        <v/>
      </c>
    </row>
    <row r="337" spans="5:5" x14ac:dyDescent="0.2">
      <c r="E337" s="13" t="str">
        <f>IF('Swim Time'!C337="","",'Swim Time'!D337-VLOOKUP($C337,'List of Entrants'!$A$4:$G$954,6,0))</f>
        <v/>
      </c>
    </row>
    <row r="338" spans="5:5" x14ac:dyDescent="0.2">
      <c r="E338" s="13" t="str">
        <f>IF('Swim Time'!C338="","",'Swim Time'!D338-VLOOKUP($C338,'List of Entrants'!$A$4:$G$954,6,0))</f>
        <v/>
      </c>
    </row>
    <row r="339" spans="5:5" x14ac:dyDescent="0.2">
      <c r="E339" s="13" t="str">
        <f>IF('Swim Time'!C339="","",'Swim Time'!D339-VLOOKUP($C339,'List of Entrants'!$A$4:$G$954,6,0))</f>
        <v/>
      </c>
    </row>
    <row r="340" spans="5:5" x14ac:dyDescent="0.2">
      <c r="E340" s="13" t="str">
        <f>IF('Swim Time'!C340="","",'Swim Time'!D340-VLOOKUP($C340,'List of Entrants'!$A$4:$G$954,6,0))</f>
        <v/>
      </c>
    </row>
    <row r="341" spans="5:5" x14ac:dyDescent="0.2">
      <c r="E341" s="13" t="str">
        <f>IF('Swim Time'!C341="","",'Swim Time'!D341-VLOOKUP($C341,'List of Entrants'!$A$4:$G$954,6,0))</f>
        <v/>
      </c>
    </row>
    <row r="342" spans="5:5" x14ac:dyDescent="0.2">
      <c r="E342" s="13" t="str">
        <f>IF('Swim Time'!C342="","",'Swim Time'!D342-VLOOKUP($C342,'List of Entrants'!$A$4:$G$954,6,0))</f>
        <v/>
      </c>
    </row>
    <row r="343" spans="5:5" x14ac:dyDescent="0.2">
      <c r="E343" s="13" t="str">
        <f>IF('Swim Time'!C343="","",'Swim Time'!D343-VLOOKUP($C343,'List of Entrants'!$A$4:$G$954,6,0))</f>
        <v/>
      </c>
    </row>
    <row r="344" spans="5:5" x14ac:dyDescent="0.2">
      <c r="E344" s="13" t="str">
        <f>IF('Swim Time'!C344="","",'Swim Time'!D344-VLOOKUP($C344,'List of Entrants'!$A$4:$G$954,6,0))</f>
        <v/>
      </c>
    </row>
    <row r="345" spans="5:5" x14ac:dyDescent="0.2">
      <c r="E345" s="13" t="str">
        <f>IF('Swim Time'!C345="","",'Swim Time'!D345-VLOOKUP($C345,'List of Entrants'!$A$4:$G$954,6,0))</f>
        <v/>
      </c>
    </row>
    <row r="346" spans="5:5" x14ac:dyDescent="0.2">
      <c r="E346" s="13" t="str">
        <f>IF('Swim Time'!C346="","",'Swim Time'!D346-VLOOKUP($C346,'List of Entrants'!$A$4:$G$954,6,0))</f>
        <v/>
      </c>
    </row>
    <row r="347" spans="5:5" x14ac:dyDescent="0.2">
      <c r="E347" s="13" t="str">
        <f>IF('Swim Time'!C347="","",'Swim Time'!D347-VLOOKUP($C347,'List of Entrants'!$A$4:$G$954,6,0))</f>
        <v/>
      </c>
    </row>
    <row r="348" spans="5:5" x14ac:dyDescent="0.2">
      <c r="E348" s="13" t="str">
        <f>IF('Swim Time'!C348="","",'Swim Time'!D348-VLOOKUP($C348,'List of Entrants'!$A$4:$G$954,6,0))</f>
        <v/>
      </c>
    </row>
    <row r="349" spans="5:5" x14ac:dyDescent="0.2">
      <c r="E349" s="13" t="str">
        <f>IF('Swim Time'!C349="","",'Swim Time'!D349-VLOOKUP($C349,'List of Entrants'!$A$4:$G$954,6,0))</f>
        <v/>
      </c>
    </row>
    <row r="350" spans="5:5" x14ac:dyDescent="0.2">
      <c r="E350" s="13" t="str">
        <f>IF('Swim Time'!C350="","",'Swim Time'!D350-VLOOKUP($C350,'List of Entrants'!$A$4:$G$954,6,0))</f>
        <v/>
      </c>
    </row>
    <row r="351" spans="5:5" x14ac:dyDescent="0.2">
      <c r="E351" s="13" t="str">
        <f>IF('Swim Time'!C351="","",'Swim Time'!D351-VLOOKUP($C351,'List of Entrants'!$A$4:$G$954,6,0))</f>
        <v/>
      </c>
    </row>
    <row r="352" spans="5:5" x14ac:dyDescent="0.2">
      <c r="E352" s="13" t="str">
        <f>IF('Swim Time'!C352="","",'Swim Time'!D352-VLOOKUP($C352,'List of Entrants'!$A$4:$G$954,6,0))</f>
        <v/>
      </c>
    </row>
    <row r="353" spans="5:5" x14ac:dyDescent="0.2">
      <c r="E353" s="13" t="str">
        <f>IF('Swim Time'!C353="","",'Swim Time'!D353-VLOOKUP($C353,'List of Entrants'!$A$4:$G$954,6,0))</f>
        <v/>
      </c>
    </row>
    <row r="354" spans="5:5" x14ac:dyDescent="0.2">
      <c r="E354" s="13" t="str">
        <f>IF('Swim Time'!C354="","",'Swim Time'!D354-VLOOKUP($C354,'List of Entrants'!$A$4:$G$954,6,0))</f>
        <v/>
      </c>
    </row>
    <row r="355" spans="5:5" x14ac:dyDescent="0.2">
      <c r="E355" s="13" t="str">
        <f>IF('Swim Time'!C355="","",'Swim Time'!D355-VLOOKUP($C355,'List of Entrants'!$A$4:$G$954,6,0))</f>
        <v/>
      </c>
    </row>
    <row r="356" spans="5:5" x14ac:dyDescent="0.2">
      <c r="E356" s="13" t="str">
        <f>IF('Swim Time'!C356="","",'Swim Time'!D356-VLOOKUP($C356,'List of Entrants'!$A$4:$G$954,6,0))</f>
        <v/>
      </c>
    </row>
    <row r="357" spans="5:5" x14ac:dyDescent="0.2">
      <c r="E357" s="13" t="str">
        <f>IF('Swim Time'!C357="","",'Swim Time'!D357-VLOOKUP($C357,'List of Entrants'!$A$4:$G$954,6,0))</f>
        <v/>
      </c>
    </row>
    <row r="358" spans="5:5" x14ac:dyDescent="0.2">
      <c r="E358" s="13" t="str">
        <f>IF('Swim Time'!C358="","",'Swim Time'!D358-VLOOKUP($C358,'List of Entrants'!$A$4:$G$954,6,0))</f>
        <v/>
      </c>
    </row>
    <row r="359" spans="5:5" x14ac:dyDescent="0.2">
      <c r="E359" s="13" t="str">
        <f>IF('Swim Time'!C359="","",'Swim Time'!D359-VLOOKUP($C359,'List of Entrants'!$A$4:$G$954,6,0))</f>
        <v/>
      </c>
    </row>
    <row r="360" spans="5:5" x14ac:dyDescent="0.2">
      <c r="E360" s="13" t="str">
        <f>IF('Swim Time'!C360="","",'Swim Time'!D360-VLOOKUP($C360,'List of Entrants'!$A$4:$G$954,6,0))</f>
        <v/>
      </c>
    </row>
    <row r="361" spans="5:5" x14ac:dyDescent="0.2">
      <c r="E361" s="13" t="str">
        <f>IF('Swim Time'!C361="","",'Swim Time'!D361-VLOOKUP($C361,'List of Entrants'!$A$4:$G$954,6,0))</f>
        <v/>
      </c>
    </row>
    <row r="362" spans="5:5" x14ac:dyDescent="0.2">
      <c r="E362" s="13" t="str">
        <f>IF('Swim Time'!C362="","",'Swim Time'!D362-VLOOKUP($C362,'List of Entrants'!$A$4:$G$954,6,0))</f>
        <v/>
      </c>
    </row>
    <row r="363" spans="5:5" x14ac:dyDescent="0.2">
      <c r="E363" s="13" t="str">
        <f>IF('Swim Time'!C363="","",'Swim Time'!D363-VLOOKUP($C363,'List of Entrants'!$A$4:$G$954,6,0))</f>
        <v/>
      </c>
    </row>
    <row r="364" spans="5:5" x14ac:dyDescent="0.2">
      <c r="E364" s="13" t="str">
        <f>IF('Swim Time'!C364="","",'Swim Time'!D364-VLOOKUP($C364,'List of Entrants'!$A$4:$G$954,6,0))</f>
        <v/>
      </c>
    </row>
    <row r="365" spans="5:5" x14ac:dyDescent="0.2">
      <c r="E365" s="13" t="str">
        <f>IF('Swim Time'!C365="","",'Swim Time'!D365-VLOOKUP($C365,'List of Entrants'!$A$4:$G$954,6,0))</f>
        <v/>
      </c>
    </row>
    <row r="366" spans="5:5" x14ac:dyDescent="0.2">
      <c r="E366" s="13" t="str">
        <f>IF('Swim Time'!C366="","",'Swim Time'!D366-VLOOKUP($C366,'List of Entrants'!$A$4:$G$954,6,0))</f>
        <v/>
      </c>
    </row>
    <row r="367" spans="5:5" x14ac:dyDescent="0.2">
      <c r="E367" s="13" t="str">
        <f>IF('Swim Time'!C367="","",'Swim Time'!D367-VLOOKUP($C367,'List of Entrants'!$A$4:$G$954,6,0))</f>
        <v/>
      </c>
    </row>
    <row r="368" spans="5:5" x14ac:dyDescent="0.2">
      <c r="E368" s="13" t="str">
        <f>IF('Swim Time'!C368="","",'Swim Time'!D368-VLOOKUP($C368,'List of Entrants'!$A$4:$G$954,6,0))</f>
        <v/>
      </c>
    </row>
    <row r="369" spans="5:5" x14ac:dyDescent="0.2">
      <c r="E369" s="13" t="str">
        <f>IF('Swim Time'!C369="","",'Swim Time'!D369-VLOOKUP($C369,'List of Entrants'!$A$4:$G$954,6,0))</f>
        <v/>
      </c>
    </row>
    <row r="370" spans="5:5" x14ac:dyDescent="0.2">
      <c r="E370" s="13" t="str">
        <f>IF('Swim Time'!C370="","",'Swim Time'!D370-VLOOKUP($C370,'List of Entrants'!$A$4:$G$954,6,0))</f>
        <v/>
      </c>
    </row>
    <row r="371" spans="5:5" x14ac:dyDescent="0.2">
      <c r="E371" s="13" t="str">
        <f>IF('Swim Time'!C371="","",'Swim Time'!D371-VLOOKUP($C371,'List of Entrants'!$A$4:$G$954,6,0))</f>
        <v/>
      </c>
    </row>
    <row r="372" spans="5:5" x14ac:dyDescent="0.2">
      <c r="E372" s="13" t="str">
        <f>IF('Swim Time'!C372="","",'Swim Time'!D372-VLOOKUP($C372,'List of Entrants'!$A$4:$G$954,6,0))</f>
        <v/>
      </c>
    </row>
    <row r="373" spans="5:5" x14ac:dyDescent="0.2">
      <c r="E373" s="13" t="str">
        <f>IF('Swim Time'!C373="","",'Swim Time'!D373-VLOOKUP($C373,'List of Entrants'!$A$4:$G$954,6,0))</f>
        <v/>
      </c>
    </row>
    <row r="374" spans="5:5" x14ac:dyDescent="0.2">
      <c r="E374" s="13" t="str">
        <f>IF('Swim Time'!C374="","",'Swim Time'!D374-VLOOKUP($C374,'List of Entrants'!$A$4:$G$954,6,0))</f>
        <v/>
      </c>
    </row>
    <row r="375" spans="5:5" x14ac:dyDescent="0.2">
      <c r="E375" s="13" t="str">
        <f>IF('Swim Time'!C375="","",'Swim Time'!D375-VLOOKUP($C375,'List of Entrants'!$A$4:$G$954,6,0))</f>
        <v/>
      </c>
    </row>
    <row r="376" spans="5:5" x14ac:dyDescent="0.2">
      <c r="E376" s="13" t="str">
        <f>IF('Swim Time'!C376="","",'Swim Time'!D376-VLOOKUP($C376,'List of Entrants'!$A$4:$G$954,6,0))</f>
        <v/>
      </c>
    </row>
    <row r="377" spans="5:5" x14ac:dyDescent="0.2">
      <c r="E377" s="13" t="str">
        <f>IF('Swim Time'!C377="","",'Swim Time'!D377-VLOOKUP($C377,'List of Entrants'!$A$4:$G$954,6,0))</f>
        <v/>
      </c>
    </row>
    <row r="378" spans="5:5" x14ac:dyDescent="0.2">
      <c r="E378" s="13" t="str">
        <f>IF('Swim Time'!C378="","",'Swim Time'!D378-VLOOKUP($C378,'List of Entrants'!$A$4:$G$954,6,0))</f>
        <v/>
      </c>
    </row>
    <row r="379" spans="5:5" x14ac:dyDescent="0.2">
      <c r="E379" s="13" t="str">
        <f>IF('Swim Time'!C379="","",'Swim Time'!D379-VLOOKUP($C379,'List of Entrants'!$A$4:$G$954,6,0))</f>
        <v/>
      </c>
    </row>
    <row r="380" spans="5:5" x14ac:dyDescent="0.2">
      <c r="E380" s="13" t="str">
        <f>IF('Swim Time'!C380="","",'Swim Time'!D380-VLOOKUP($C380,'List of Entrants'!$A$4:$G$954,6,0))</f>
        <v/>
      </c>
    </row>
    <row r="381" spans="5:5" x14ac:dyDescent="0.2">
      <c r="E381" s="13" t="str">
        <f>IF('Swim Time'!C381="","",'Swim Time'!D381-VLOOKUP($C381,'List of Entrants'!$A$4:$G$954,6,0))</f>
        <v/>
      </c>
    </row>
    <row r="382" spans="5:5" x14ac:dyDescent="0.2">
      <c r="E382" s="13" t="str">
        <f>IF('Swim Time'!C382="","",'Swim Time'!D382-VLOOKUP($C382,'List of Entrants'!$A$4:$G$954,6,0))</f>
        <v/>
      </c>
    </row>
    <row r="383" spans="5:5" x14ac:dyDescent="0.2">
      <c r="E383" s="13" t="str">
        <f>IF('Swim Time'!C383="","",'Swim Time'!D383-VLOOKUP($C383,'List of Entrants'!$A$4:$G$954,6,0))</f>
        <v/>
      </c>
    </row>
    <row r="384" spans="5:5" x14ac:dyDescent="0.2">
      <c r="E384" s="13" t="str">
        <f>IF('Swim Time'!C384="","",'Swim Time'!D384-VLOOKUP($C384,'List of Entrants'!$A$4:$G$954,6,0))</f>
        <v/>
      </c>
    </row>
    <row r="385" spans="5:5" x14ac:dyDescent="0.2">
      <c r="E385" s="13" t="str">
        <f>IF('Swim Time'!C385="","",'Swim Time'!D385-VLOOKUP($C385,'List of Entrants'!$A$4:$G$954,6,0))</f>
        <v/>
      </c>
    </row>
    <row r="386" spans="5:5" x14ac:dyDescent="0.2">
      <c r="E386" s="13" t="str">
        <f>IF('Swim Time'!C386="","",'Swim Time'!D386-VLOOKUP($C386,'List of Entrants'!$A$4:$G$954,6,0))</f>
        <v/>
      </c>
    </row>
    <row r="387" spans="5:5" x14ac:dyDescent="0.2">
      <c r="E387" s="13" t="str">
        <f>IF('Swim Time'!C387="","",'Swim Time'!D387-VLOOKUP($C387,'List of Entrants'!$A$4:$G$954,6,0))</f>
        <v/>
      </c>
    </row>
    <row r="388" spans="5:5" x14ac:dyDescent="0.2">
      <c r="E388" s="13" t="str">
        <f>IF('Swim Time'!C388="","",'Swim Time'!D388-VLOOKUP($C388,'List of Entrants'!$A$4:$G$954,6,0))</f>
        <v/>
      </c>
    </row>
    <row r="389" spans="5:5" x14ac:dyDescent="0.2">
      <c r="E389" s="13" t="str">
        <f>IF('Swim Time'!C389="","",'Swim Time'!D389-VLOOKUP($C389,'List of Entrants'!$A$4:$G$954,6,0))</f>
        <v/>
      </c>
    </row>
    <row r="390" spans="5:5" x14ac:dyDescent="0.2">
      <c r="E390" s="13" t="str">
        <f>IF('Swim Time'!C390="","",'Swim Time'!D390-VLOOKUP($C390,'List of Entrants'!$A$4:$G$954,6,0))</f>
        <v/>
      </c>
    </row>
    <row r="391" spans="5:5" x14ac:dyDescent="0.2">
      <c r="E391" s="13" t="str">
        <f>IF('Swim Time'!C391="","",'Swim Time'!D391-VLOOKUP($C391,'List of Entrants'!$A$4:$G$954,6,0))</f>
        <v/>
      </c>
    </row>
    <row r="392" spans="5:5" x14ac:dyDescent="0.2">
      <c r="E392" s="13" t="str">
        <f>IF('Swim Time'!C392="","",'Swim Time'!D392-VLOOKUP($C392,'List of Entrants'!$A$4:$G$954,6,0))</f>
        <v/>
      </c>
    </row>
    <row r="393" spans="5:5" x14ac:dyDescent="0.2">
      <c r="E393" s="13" t="str">
        <f>IF('Swim Time'!C393="","",'Swim Time'!D393-VLOOKUP($C393,'List of Entrants'!$A$4:$G$954,6,0))</f>
        <v/>
      </c>
    </row>
    <row r="394" spans="5:5" x14ac:dyDescent="0.2">
      <c r="E394" s="13" t="str">
        <f>IF('Swim Time'!C394="","",'Swim Time'!D394-VLOOKUP($C394,'List of Entrants'!$A$4:$G$954,6,0))</f>
        <v/>
      </c>
    </row>
    <row r="395" spans="5:5" x14ac:dyDescent="0.2">
      <c r="E395" s="13" t="str">
        <f>IF('Swim Time'!C395="","",'Swim Time'!D395-VLOOKUP($C395,'List of Entrants'!$A$4:$G$954,6,0))</f>
        <v/>
      </c>
    </row>
    <row r="396" spans="5:5" x14ac:dyDescent="0.2">
      <c r="E396" s="13" t="str">
        <f>IF('Swim Time'!C396="","",'Swim Time'!D396-VLOOKUP($C396,'List of Entrants'!$A$4:$G$954,6,0))</f>
        <v/>
      </c>
    </row>
    <row r="397" spans="5:5" x14ac:dyDescent="0.2">
      <c r="E397" s="13" t="str">
        <f>IF('Swim Time'!C397="","",'Swim Time'!D397-VLOOKUP($C397,'List of Entrants'!$A$4:$G$954,6,0))</f>
        <v/>
      </c>
    </row>
    <row r="398" spans="5:5" x14ac:dyDescent="0.2">
      <c r="E398" s="13" t="str">
        <f>IF('Swim Time'!C398="","",'Swim Time'!D398-VLOOKUP($C398,'List of Entrants'!$A$4:$G$954,6,0))</f>
        <v/>
      </c>
    </row>
    <row r="399" spans="5:5" x14ac:dyDescent="0.2">
      <c r="E399" s="13" t="str">
        <f>IF('Swim Time'!C399="","",'Swim Time'!D399-VLOOKUP($C399,'List of Entrants'!$A$4:$G$954,6,0))</f>
        <v/>
      </c>
    </row>
    <row r="400" spans="5:5" x14ac:dyDescent="0.2">
      <c r="E400" s="13" t="str">
        <f>IF('Swim Time'!C400="","",'Swim Time'!D400-VLOOKUP($C400,'List of Entrants'!$A$4:$G$954,6,0))</f>
        <v/>
      </c>
    </row>
    <row r="401" spans="5:5" x14ac:dyDescent="0.2">
      <c r="E401" s="13" t="str">
        <f>IF('Swim Time'!C401="","",'Swim Time'!D401-VLOOKUP($C401,'List of Entrants'!$A$4:$G$954,6,0))</f>
        <v/>
      </c>
    </row>
    <row r="402" spans="5:5" x14ac:dyDescent="0.2">
      <c r="E402" s="13" t="str">
        <f>IF('Swim Time'!C402="","",'Swim Time'!D402-VLOOKUP($C402,'List of Entrants'!$A$4:$G$954,6,0))</f>
        <v/>
      </c>
    </row>
    <row r="403" spans="5:5" x14ac:dyDescent="0.2">
      <c r="E403" s="13" t="str">
        <f>IF('Swim Time'!C403="","",'Swim Time'!D403-VLOOKUP($C403,'List of Entrants'!$A$4:$G$954,6,0))</f>
        <v/>
      </c>
    </row>
    <row r="404" spans="5:5" x14ac:dyDescent="0.2">
      <c r="E404" s="13" t="str">
        <f>IF('Swim Time'!C404="","",'Swim Time'!D404-VLOOKUP($C404,'List of Entrants'!$A$4:$G$954,6,0))</f>
        <v/>
      </c>
    </row>
    <row r="405" spans="5:5" x14ac:dyDescent="0.2">
      <c r="E405" s="13" t="str">
        <f>IF('Swim Time'!C405="","",'Swim Time'!D405-VLOOKUP($C405,'List of Entrants'!$A$4:$G$954,6,0))</f>
        <v/>
      </c>
    </row>
    <row r="406" spans="5:5" x14ac:dyDescent="0.2">
      <c r="E406" s="13" t="str">
        <f>IF('Swim Time'!C406="","",'Swim Time'!D406-VLOOKUP($C406,'List of Entrants'!$A$4:$G$954,6,0))</f>
        <v/>
      </c>
    </row>
    <row r="407" spans="5:5" x14ac:dyDescent="0.2">
      <c r="E407" s="13" t="str">
        <f>IF('Swim Time'!C407="","",'Swim Time'!D407-VLOOKUP($C407,'List of Entrants'!$A$4:$G$954,6,0))</f>
        <v/>
      </c>
    </row>
    <row r="408" spans="5:5" x14ac:dyDescent="0.2">
      <c r="E408" s="13" t="str">
        <f>IF('Swim Time'!C408="","",'Swim Time'!D408-VLOOKUP($C408,'List of Entrants'!$A$4:$G$954,6,0))</f>
        <v/>
      </c>
    </row>
    <row r="409" spans="5:5" x14ac:dyDescent="0.2">
      <c r="E409" s="13" t="str">
        <f>IF('Swim Time'!C409="","",'Swim Time'!D409-VLOOKUP($C409,'List of Entrants'!$A$4:$G$954,6,0))</f>
        <v/>
      </c>
    </row>
    <row r="410" spans="5:5" x14ac:dyDescent="0.2">
      <c r="E410" s="13" t="str">
        <f>IF('Swim Time'!C410="","",'Swim Time'!D410-VLOOKUP($C410,'List of Entrants'!$A$4:$G$954,6,0))</f>
        <v/>
      </c>
    </row>
    <row r="411" spans="5:5" x14ac:dyDescent="0.2">
      <c r="E411" s="13" t="str">
        <f>IF('Swim Time'!C411="","",'Swim Time'!D411-VLOOKUP($C411,'List of Entrants'!$A$4:$G$954,6,0))</f>
        <v/>
      </c>
    </row>
    <row r="412" spans="5:5" x14ac:dyDescent="0.2">
      <c r="E412" s="13" t="str">
        <f>IF('Swim Time'!C412="","",'Swim Time'!D412-VLOOKUP($C412,'List of Entrants'!$A$4:$G$954,6,0))</f>
        <v/>
      </c>
    </row>
    <row r="413" spans="5:5" x14ac:dyDescent="0.2">
      <c r="E413" s="13" t="str">
        <f>IF('Swim Time'!C413="","",'Swim Time'!D413-VLOOKUP($C413,'List of Entrants'!$A$4:$G$954,6,0))</f>
        <v/>
      </c>
    </row>
    <row r="414" spans="5:5" x14ac:dyDescent="0.2">
      <c r="E414" s="13" t="str">
        <f>IF('Swim Time'!C414="","",'Swim Time'!D414-VLOOKUP($C414,'List of Entrants'!$A$4:$G$954,6,0))</f>
        <v/>
      </c>
    </row>
    <row r="415" spans="5:5" x14ac:dyDescent="0.2">
      <c r="E415" s="13" t="str">
        <f>IF('Swim Time'!C415="","",'Swim Time'!D415-VLOOKUP($C415,'List of Entrants'!$A$4:$G$954,6,0))</f>
        <v/>
      </c>
    </row>
    <row r="416" spans="5:5" x14ac:dyDescent="0.2">
      <c r="E416" s="13" t="str">
        <f>IF('Swim Time'!C416="","",'Swim Time'!D416-VLOOKUP($C416,'List of Entrants'!$A$4:$G$954,6,0))</f>
        <v/>
      </c>
    </row>
    <row r="417" spans="5:5" x14ac:dyDescent="0.2">
      <c r="E417" s="13" t="str">
        <f>IF('Swim Time'!C417="","",'Swim Time'!D417-VLOOKUP($C417,'List of Entrants'!$A$4:$G$954,6,0))</f>
        <v/>
      </c>
    </row>
    <row r="418" spans="5:5" x14ac:dyDescent="0.2">
      <c r="E418" s="13" t="str">
        <f>IF('Swim Time'!C418="","",'Swim Time'!D418-VLOOKUP($C418,'List of Entrants'!$A$4:$G$954,6,0))</f>
        <v/>
      </c>
    </row>
    <row r="419" spans="5:5" x14ac:dyDescent="0.2">
      <c r="E419" s="13" t="str">
        <f>IF('Swim Time'!C419="","",'Swim Time'!D419-VLOOKUP($C419,'List of Entrants'!$A$4:$G$954,6,0))</f>
        <v/>
      </c>
    </row>
    <row r="420" spans="5:5" x14ac:dyDescent="0.2">
      <c r="E420" s="13" t="str">
        <f>IF('Swim Time'!C420="","",'Swim Time'!D420-VLOOKUP($C420,'List of Entrants'!$A$4:$G$954,6,0))</f>
        <v/>
      </c>
    </row>
    <row r="421" spans="5:5" x14ac:dyDescent="0.2">
      <c r="E421" s="13" t="str">
        <f>IF('Swim Time'!C421="","",'Swim Time'!D421-VLOOKUP($C421,'List of Entrants'!$A$4:$G$954,6,0))</f>
        <v/>
      </c>
    </row>
    <row r="422" spans="5:5" x14ac:dyDescent="0.2">
      <c r="E422" s="13" t="str">
        <f>IF('Swim Time'!C422="","",'Swim Time'!D422-VLOOKUP($C422,'List of Entrants'!$A$4:$G$954,6,0))</f>
        <v/>
      </c>
    </row>
    <row r="423" spans="5:5" x14ac:dyDescent="0.2">
      <c r="E423" s="13" t="str">
        <f>IF('Swim Time'!C423="","",'Swim Time'!D423-VLOOKUP($C423,'List of Entrants'!$A$4:$G$954,6,0))</f>
        <v/>
      </c>
    </row>
    <row r="424" spans="5:5" x14ac:dyDescent="0.2">
      <c r="E424" s="13" t="str">
        <f>IF('Swim Time'!C424="","",'Swim Time'!D424-VLOOKUP($C424,'List of Entrants'!$A$4:$G$954,6,0))</f>
        <v/>
      </c>
    </row>
    <row r="425" spans="5:5" x14ac:dyDescent="0.2">
      <c r="E425" s="13" t="str">
        <f>IF('Swim Time'!C425="","",'Swim Time'!D425-VLOOKUP($C425,'List of Entrants'!$A$4:$G$954,6,0))</f>
        <v/>
      </c>
    </row>
    <row r="426" spans="5:5" x14ac:dyDescent="0.2">
      <c r="E426" s="13" t="str">
        <f>IF('Swim Time'!C426="","",'Swim Time'!D426-VLOOKUP($C426,'List of Entrants'!$A$4:$G$954,6,0))</f>
        <v/>
      </c>
    </row>
    <row r="427" spans="5:5" x14ac:dyDescent="0.2">
      <c r="E427" s="13" t="str">
        <f>IF('Swim Time'!C427="","",'Swim Time'!D427-VLOOKUP($C427,'List of Entrants'!$A$4:$G$954,6,0))</f>
        <v/>
      </c>
    </row>
    <row r="428" spans="5:5" x14ac:dyDescent="0.2">
      <c r="E428" s="13" t="str">
        <f>IF('Swim Time'!C428="","",'Swim Time'!D428-VLOOKUP($C428,'List of Entrants'!$A$4:$G$954,6,0))</f>
        <v/>
      </c>
    </row>
    <row r="429" spans="5:5" x14ac:dyDescent="0.2">
      <c r="E429" s="13" t="str">
        <f>IF('Swim Time'!C429="","",'Swim Time'!D429-VLOOKUP($C429,'List of Entrants'!$A$4:$G$954,6,0))</f>
        <v/>
      </c>
    </row>
    <row r="430" spans="5:5" x14ac:dyDescent="0.2">
      <c r="E430" s="13" t="str">
        <f>IF('Swim Time'!C430="","",'Swim Time'!D430-VLOOKUP($C430,'List of Entrants'!$A$4:$G$954,6,0))</f>
        <v/>
      </c>
    </row>
    <row r="431" spans="5:5" x14ac:dyDescent="0.2">
      <c r="E431" s="13" t="str">
        <f>IF('Swim Time'!C431="","",'Swim Time'!D431-VLOOKUP($C431,'List of Entrants'!$A$4:$G$954,6,0))</f>
        <v/>
      </c>
    </row>
    <row r="432" spans="5:5" x14ac:dyDescent="0.2">
      <c r="E432" s="13" t="str">
        <f>IF('Swim Time'!C432="","",'Swim Time'!D432-VLOOKUP($C432,'List of Entrants'!$A$4:$G$954,6,0))</f>
        <v/>
      </c>
    </row>
    <row r="433" spans="5:5" x14ac:dyDescent="0.2">
      <c r="E433" s="13" t="str">
        <f>IF('Swim Time'!C433="","",'Swim Time'!D433-VLOOKUP($C433,'List of Entrants'!$A$4:$G$954,6,0))</f>
        <v/>
      </c>
    </row>
    <row r="434" spans="5:5" x14ac:dyDescent="0.2">
      <c r="E434" s="13" t="str">
        <f>IF('Swim Time'!C434="","",'Swim Time'!D434-VLOOKUP($C434,'List of Entrants'!$A$4:$G$954,6,0))</f>
        <v/>
      </c>
    </row>
    <row r="435" spans="5:5" x14ac:dyDescent="0.2">
      <c r="E435" s="13" t="str">
        <f>IF('Swim Time'!C435="","",'Swim Time'!D435-VLOOKUP($C435,'List of Entrants'!$A$4:$G$954,6,0))</f>
        <v/>
      </c>
    </row>
    <row r="436" spans="5:5" x14ac:dyDescent="0.2">
      <c r="E436" s="13" t="str">
        <f>IF('Swim Time'!C436="","",'Swim Time'!D436-VLOOKUP($C436,'List of Entrants'!$A$4:$G$954,6,0))</f>
        <v/>
      </c>
    </row>
    <row r="437" spans="5:5" x14ac:dyDescent="0.2">
      <c r="E437" s="13" t="str">
        <f>IF('Swim Time'!C437="","",'Swim Time'!D437-VLOOKUP($C437,'List of Entrants'!$A$4:$G$954,6,0))</f>
        <v/>
      </c>
    </row>
    <row r="438" spans="5:5" x14ac:dyDescent="0.2">
      <c r="E438" s="13" t="str">
        <f>IF('Swim Time'!C438="","",'Swim Time'!D438-VLOOKUP($C438,'List of Entrants'!$A$4:$G$954,6,0))</f>
        <v/>
      </c>
    </row>
    <row r="439" spans="5:5" x14ac:dyDescent="0.2">
      <c r="E439" s="13" t="str">
        <f>IF('Swim Time'!C439="","",'Swim Time'!D439-VLOOKUP($C439,'List of Entrants'!$A$4:$G$954,6,0))</f>
        <v/>
      </c>
    </row>
    <row r="440" spans="5:5" x14ac:dyDescent="0.2">
      <c r="E440" s="13" t="str">
        <f>IF('Swim Time'!C440="","",'Swim Time'!D440-VLOOKUP($C440,'List of Entrants'!$A$4:$G$954,6,0))</f>
        <v/>
      </c>
    </row>
    <row r="441" spans="5:5" x14ac:dyDescent="0.2">
      <c r="E441" s="13" t="str">
        <f>IF('Swim Time'!C441="","",'Swim Time'!D441-VLOOKUP($C441,'List of Entrants'!$A$4:$G$954,6,0))</f>
        <v/>
      </c>
    </row>
    <row r="442" spans="5:5" x14ac:dyDescent="0.2">
      <c r="E442" s="13" t="str">
        <f>IF('Swim Time'!C442="","",'Swim Time'!D442-VLOOKUP($C442,'List of Entrants'!$A$4:$G$954,6,0))</f>
        <v/>
      </c>
    </row>
    <row r="443" spans="5:5" x14ac:dyDescent="0.2">
      <c r="E443" s="13" t="str">
        <f>IF('Swim Time'!C443="","",'Swim Time'!D443-VLOOKUP($C443,'List of Entrants'!$A$4:$G$954,6,0))</f>
        <v/>
      </c>
    </row>
    <row r="444" spans="5:5" x14ac:dyDescent="0.2">
      <c r="E444" s="13" t="str">
        <f>IF('Swim Time'!C444="","",'Swim Time'!D444-VLOOKUP($C444,'List of Entrants'!$A$4:$G$954,6,0))</f>
        <v/>
      </c>
    </row>
    <row r="445" spans="5:5" x14ac:dyDescent="0.2">
      <c r="E445" s="13" t="str">
        <f>IF('Swim Time'!C445="","",'Swim Time'!D445-VLOOKUP($C445,'List of Entrants'!$A$4:$G$954,6,0))</f>
        <v/>
      </c>
    </row>
    <row r="446" spans="5:5" x14ac:dyDescent="0.2">
      <c r="E446" s="13" t="str">
        <f>IF('Swim Time'!C446="","",'Swim Time'!D446-VLOOKUP($C446,'List of Entrants'!$A$4:$G$954,6,0))</f>
        <v/>
      </c>
    </row>
    <row r="447" spans="5:5" x14ac:dyDescent="0.2">
      <c r="E447" s="13" t="str">
        <f>IF('Swim Time'!C447="","",'Swim Time'!D447-VLOOKUP($C447,'List of Entrants'!$A$4:$G$954,6,0))</f>
        <v/>
      </c>
    </row>
    <row r="448" spans="5:5" x14ac:dyDescent="0.2">
      <c r="E448" s="13" t="str">
        <f>IF('Swim Time'!C448="","",'Swim Time'!D448-VLOOKUP($C448,'List of Entrants'!$A$4:$G$954,6,0))</f>
        <v/>
      </c>
    </row>
    <row r="449" spans="5:5" x14ac:dyDescent="0.2">
      <c r="E449" s="13" t="str">
        <f>IF('Swim Time'!C449="","",'Swim Time'!D449-VLOOKUP($C449,'List of Entrants'!$A$4:$G$954,6,0))</f>
        <v/>
      </c>
    </row>
    <row r="450" spans="5:5" x14ac:dyDescent="0.2">
      <c r="E450" s="13" t="str">
        <f>IF('Swim Time'!C450="","",'Swim Time'!D450-VLOOKUP($C450,'List of Entrants'!$A$4:$G$954,6,0))</f>
        <v/>
      </c>
    </row>
    <row r="451" spans="5:5" x14ac:dyDescent="0.2">
      <c r="E451" s="13" t="str">
        <f>IF('Swim Time'!C451="","",'Swim Time'!D451-VLOOKUP($C451,'List of Entrants'!$A$4:$G$954,6,0))</f>
        <v/>
      </c>
    </row>
    <row r="452" spans="5:5" x14ac:dyDescent="0.2">
      <c r="E452" s="13" t="str">
        <f>IF('Swim Time'!C452="","",'Swim Time'!D452-VLOOKUP($C452,'List of Entrants'!$A$4:$G$954,6,0))</f>
        <v/>
      </c>
    </row>
    <row r="453" spans="5:5" x14ac:dyDescent="0.2">
      <c r="E453" s="13" t="str">
        <f>IF('Swim Time'!C453="","",'Swim Time'!D453-VLOOKUP($C453,'List of Entrants'!$A$4:$G$954,6,0))</f>
        <v/>
      </c>
    </row>
    <row r="454" spans="5:5" x14ac:dyDescent="0.2">
      <c r="E454" s="13" t="str">
        <f>IF('Swim Time'!C454="","",'Swim Time'!D454-VLOOKUP($C454,'List of Entrants'!$A$4:$G$954,6,0))</f>
        <v/>
      </c>
    </row>
    <row r="455" spans="5:5" x14ac:dyDescent="0.2">
      <c r="E455" s="13" t="str">
        <f>IF('Swim Time'!C455="","",'Swim Time'!D455-VLOOKUP($C455,'List of Entrants'!$A$4:$G$954,6,0))</f>
        <v/>
      </c>
    </row>
    <row r="456" spans="5:5" x14ac:dyDescent="0.2">
      <c r="E456" s="13" t="str">
        <f>IF('Swim Time'!C456="","",'Swim Time'!D456-VLOOKUP($C456,'List of Entrants'!$A$4:$G$954,6,0))</f>
        <v/>
      </c>
    </row>
    <row r="457" spans="5:5" x14ac:dyDescent="0.2">
      <c r="E457" s="13" t="str">
        <f>IF('Swim Time'!C457="","",'Swim Time'!D457-VLOOKUP($C457,'List of Entrants'!$A$4:$G$954,6,0))</f>
        <v/>
      </c>
    </row>
    <row r="458" spans="5:5" x14ac:dyDescent="0.2">
      <c r="E458" s="13" t="str">
        <f>IF('Swim Time'!C458="","",'Swim Time'!D458-VLOOKUP($C458,'List of Entrants'!$A$4:$G$954,6,0))</f>
        <v/>
      </c>
    </row>
    <row r="459" spans="5:5" x14ac:dyDescent="0.2">
      <c r="E459" s="13" t="str">
        <f>IF('Swim Time'!C459="","",'Swim Time'!D459-VLOOKUP($C459,'List of Entrants'!$A$4:$G$954,6,0))</f>
        <v/>
      </c>
    </row>
    <row r="460" spans="5:5" x14ac:dyDescent="0.2">
      <c r="E460" s="13" t="str">
        <f>IF('Swim Time'!C460="","",'Swim Time'!D460-VLOOKUP($C460,'List of Entrants'!$A$4:$G$954,6,0))</f>
        <v/>
      </c>
    </row>
    <row r="461" spans="5:5" x14ac:dyDescent="0.2">
      <c r="E461" s="13" t="str">
        <f>IF('Swim Time'!C461="","",'Swim Time'!D461-VLOOKUP($C461,'List of Entrants'!$A$4:$G$954,6,0))</f>
        <v/>
      </c>
    </row>
    <row r="462" spans="5:5" x14ac:dyDescent="0.2">
      <c r="E462" s="13" t="str">
        <f>IF('Swim Time'!C462="","",'Swim Time'!D462-VLOOKUP($C462,'List of Entrants'!$A$4:$G$954,6,0))</f>
        <v/>
      </c>
    </row>
    <row r="463" spans="5:5" x14ac:dyDescent="0.2">
      <c r="E463" s="13" t="str">
        <f>IF('Swim Time'!C463="","",'Swim Time'!D463-VLOOKUP($C463,'List of Entrants'!$A$4:$G$954,6,0))</f>
        <v/>
      </c>
    </row>
    <row r="464" spans="5:5" x14ac:dyDescent="0.2">
      <c r="E464" s="13" t="str">
        <f>IF('Swim Time'!C464="","",'Swim Time'!D464-VLOOKUP($C464,'List of Entrants'!$A$4:$G$954,6,0))</f>
        <v/>
      </c>
    </row>
    <row r="465" spans="5:5" x14ac:dyDescent="0.2">
      <c r="E465" s="13" t="str">
        <f>IF('Swim Time'!C465="","",'Swim Time'!D465-VLOOKUP($C465,'List of Entrants'!$A$4:$G$954,6,0))</f>
        <v/>
      </c>
    </row>
    <row r="466" spans="5:5" x14ac:dyDescent="0.2">
      <c r="E466" s="13" t="str">
        <f>IF('Swim Time'!C466="","",'Swim Time'!D466-VLOOKUP($C466,'List of Entrants'!$A$4:$G$954,6,0))</f>
        <v/>
      </c>
    </row>
    <row r="467" spans="5:5" x14ac:dyDescent="0.2">
      <c r="E467" s="13" t="str">
        <f>IF('Swim Time'!C467="","",'Swim Time'!D467-VLOOKUP($C467,'List of Entrants'!$A$4:$G$954,6,0))</f>
        <v/>
      </c>
    </row>
    <row r="468" spans="5:5" x14ac:dyDescent="0.2">
      <c r="E468" s="13" t="str">
        <f>IF('Swim Time'!C468="","",'Swim Time'!D468-VLOOKUP($C468,'List of Entrants'!$A$4:$G$954,6,0))</f>
        <v/>
      </c>
    </row>
    <row r="469" spans="5:5" x14ac:dyDescent="0.2">
      <c r="E469" s="13" t="str">
        <f>IF('Swim Time'!C469="","",'Swim Time'!D469-VLOOKUP($C469,'List of Entrants'!$A$4:$G$954,6,0))</f>
        <v/>
      </c>
    </row>
    <row r="470" spans="5:5" x14ac:dyDescent="0.2">
      <c r="E470" s="13" t="str">
        <f>IF('Swim Time'!C470="","",'Swim Time'!D470-VLOOKUP($C470,'List of Entrants'!$A$4:$G$954,6,0))</f>
        <v/>
      </c>
    </row>
    <row r="471" spans="5:5" x14ac:dyDescent="0.2">
      <c r="E471" s="13" t="str">
        <f>IF('Swim Time'!C471="","",'Swim Time'!D471-VLOOKUP($C471,'List of Entrants'!$A$4:$G$954,6,0))</f>
        <v/>
      </c>
    </row>
    <row r="472" spans="5:5" x14ac:dyDescent="0.2">
      <c r="E472" s="13" t="str">
        <f>IF('Swim Time'!C472="","",'Swim Time'!D472-VLOOKUP($C472,'List of Entrants'!$A$4:$G$954,6,0))</f>
        <v/>
      </c>
    </row>
    <row r="473" spans="5:5" x14ac:dyDescent="0.2">
      <c r="E473" s="13" t="str">
        <f>IF('Swim Time'!C473="","",'Swim Time'!D473-VLOOKUP($C473,'List of Entrants'!$A$4:$G$954,6,0))</f>
        <v/>
      </c>
    </row>
    <row r="474" spans="5:5" x14ac:dyDescent="0.2">
      <c r="E474" s="13" t="str">
        <f>IF('Swim Time'!C474="","",'Swim Time'!D474-VLOOKUP($C474,'List of Entrants'!$A$4:$G$954,6,0))</f>
        <v/>
      </c>
    </row>
    <row r="475" spans="5:5" x14ac:dyDescent="0.2">
      <c r="E475" s="13" t="str">
        <f>IF('Swim Time'!C475="","",'Swim Time'!D475-VLOOKUP($C475,'List of Entrants'!$A$4:$G$954,6,0))</f>
        <v/>
      </c>
    </row>
    <row r="476" spans="5:5" x14ac:dyDescent="0.2">
      <c r="E476" s="13" t="str">
        <f>IF('Swim Time'!C476="","",'Swim Time'!D476-VLOOKUP($C476,'List of Entrants'!$A$4:$G$954,6,0))</f>
        <v/>
      </c>
    </row>
    <row r="477" spans="5:5" x14ac:dyDescent="0.2">
      <c r="E477" s="13" t="str">
        <f>IF('Swim Time'!C477="","",'Swim Time'!D477-VLOOKUP($C477,'List of Entrants'!$A$4:$G$954,6,0))</f>
        <v/>
      </c>
    </row>
    <row r="478" spans="5:5" x14ac:dyDescent="0.2">
      <c r="E478" s="13" t="str">
        <f>IF('Swim Time'!C478="","",'Swim Time'!D478-VLOOKUP($C478,'List of Entrants'!$A$4:$G$954,6,0))</f>
        <v/>
      </c>
    </row>
    <row r="479" spans="5:5" x14ac:dyDescent="0.2">
      <c r="E479" s="13" t="str">
        <f>IF('Swim Time'!C479="","",'Swim Time'!D479-VLOOKUP($C479,'List of Entrants'!$A$4:$G$954,6,0))</f>
        <v/>
      </c>
    </row>
    <row r="480" spans="5:5" x14ac:dyDescent="0.2">
      <c r="E480" s="13" t="str">
        <f>IF('Swim Time'!C480="","",'Swim Time'!D480-VLOOKUP($C480,'List of Entrants'!$A$4:$G$954,6,0))</f>
        <v/>
      </c>
    </row>
    <row r="481" spans="5:5" x14ac:dyDescent="0.2">
      <c r="E481" s="13" t="str">
        <f>IF('Swim Time'!C481="","",'Swim Time'!D481-VLOOKUP($C481,'List of Entrants'!$A$4:$G$954,6,0))</f>
        <v/>
      </c>
    </row>
    <row r="482" spans="5:5" x14ac:dyDescent="0.2">
      <c r="E482" s="13" t="str">
        <f>IF('Swim Time'!C482="","",'Swim Time'!D482-VLOOKUP($C482,'List of Entrants'!$A$4:$G$954,6,0))</f>
        <v/>
      </c>
    </row>
    <row r="483" spans="5:5" x14ac:dyDescent="0.2">
      <c r="E483" s="13" t="str">
        <f>IF('Swim Time'!C483="","",'Swim Time'!D483-VLOOKUP($C483,'List of Entrants'!$A$4:$G$954,6,0))</f>
        <v/>
      </c>
    </row>
    <row r="484" spans="5:5" x14ac:dyDescent="0.2">
      <c r="E484" s="13" t="str">
        <f>IF('Swim Time'!C484="","",'Swim Time'!D484-VLOOKUP($C484,'List of Entrants'!$A$4:$G$954,6,0))</f>
        <v/>
      </c>
    </row>
    <row r="485" spans="5:5" x14ac:dyDescent="0.2">
      <c r="E485" s="13" t="str">
        <f>IF('Swim Time'!C485="","",'Swim Time'!D485-VLOOKUP($C485,'List of Entrants'!$A$4:$G$954,6,0))</f>
        <v/>
      </c>
    </row>
    <row r="486" spans="5:5" x14ac:dyDescent="0.2">
      <c r="E486" s="13" t="str">
        <f>IF('Swim Time'!C486="","",'Swim Time'!D486-VLOOKUP($C486,'List of Entrants'!$A$4:$G$954,6,0))</f>
        <v/>
      </c>
    </row>
    <row r="487" spans="5:5" x14ac:dyDescent="0.2">
      <c r="E487" s="13" t="str">
        <f>IF('Swim Time'!C487="","",'Swim Time'!D487-VLOOKUP($C487,'List of Entrants'!$A$4:$G$954,6,0))</f>
        <v/>
      </c>
    </row>
    <row r="488" spans="5:5" x14ac:dyDescent="0.2">
      <c r="E488" s="13" t="str">
        <f>IF('Swim Time'!C488="","",'Swim Time'!D488-VLOOKUP($C488,'List of Entrants'!$A$4:$G$954,6,0))</f>
        <v/>
      </c>
    </row>
    <row r="489" spans="5:5" x14ac:dyDescent="0.2">
      <c r="E489" s="13" t="str">
        <f>IF('Swim Time'!C489="","",'Swim Time'!D489-VLOOKUP($C489,'List of Entrants'!$A$4:$G$954,6,0))</f>
        <v/>
      </c>
    </row>
    <row r="490" spans="5:5" x14ac:dyDescent="0.2">
      <c r="E490" s="13" t="str">
        <f>IF('Swim Time'!C490="","",'Swim Time'!D490-VLOOKUP($C490,'List of Entrants'!$A$4:$G$954,6,0))</f>
        <v/>
      </c>
    </row>
    <row r="491" spans="5:5" x14ac:dyDescent="0.2">
      <c r="E491" s="13" t="str">
        <f>IF('Swim Time'!C491="","",'Swim Time'!D491-VLOOKUP($C491,'List of Entrants'!$A$4:$G$954,6,0))</f>
        <v/>
      </c>
    </row>
    <row r="492" spans="5:5" x14ac:dyDescent="0.2">
      <c r="E492" s="13" t="str">
        <f>IF('Swim Time'!C492="","",'Swim Time'!D492-VLOOKUP($C492,'List of Entrants'!$A$4:$G$954,6,0))</f>
        <v/>
      </c>
    </row>
    <row r="493" spans="5:5" x14ac:dyDescent="0.2">
      <c r="E493" s="13" t="str">
        <f>IF('Swim Time'!C493="","",'Swim Time'!D493-VLOOKUP($C493,'List of Entrants'!$A$4:$G$954,6,0))</f>
        <v/>
      </c>
    </row>
    <row r="494" spans="5:5" x14ac:dyDescent="0.2">
      <c r="E494" s="13" t="str">
        <f>IF('Swim Time'!C494="","",'Swim Time'!D494-VLOOKUP($C494,'List of Entrants'!$A$4:$G$954,6,0))</f>
        <v/>
      </c>
    </row>
    <row r="495" spans="5:5" x14ac:dyDescent="0.2">
      <c r="E495" s="13" t="str">
        <f>IF('Swim Time'!C495="","",'Swim Time'!D495-VLOOKUP($C495,'List of Entrants'!$A$4:$G$954,6,0))</f>
        <v/>
      </c>
    </row>
    <row r="496" spans="5:5" x14ac:dyDescent="0.2">
      <c r="E496" s="13" t="str">
        <f>IF('Swim Time'!C496="","",'Swim Time'!D496-VLOOKUP($C496,'List of Entrants'!$A$4:$G$954,6,0))</f>
        <v/>
      </c>
    </row>
    <row r="497" spans="5:5" x14ac:dyDescent="0.2">
      <c r="E497" s="13" t="str">
        <f>IF('Swim Time'!C497="","",'Swim Time'!D497-VLOOKUP($C497,'List of Entrants'!$A$4:$G$954,6,0))</f>
        <v/>
      </c>
    </row>
    <row r="498" spans="5:5" x14ac:dyDescent="0.2">
      <c r="E498" s="13" t="str">
        <f>IF('Swim Time'!C498="","",'Swim Time'!D498-VLOOKUP($C498,'List of Entrants'!$A$4:$G$954,6,0))</f>
        <v/>
      </c>
    </row>
    <row r="499" spans="5:5" x14ac:dyDescent="0.2">
      <c r="E499" s="13" t="str">
        <f>IF('Swim Time'!C499="","",'Swim Time'!D499-VLOOKUP($C499,'List of Entrants'!$A$4:$G$954,6,0))</f>
        <v/>
      </c>
    </row>
    <row r="500" spans="5:5" x14ac:dyDescent="0.2">
      <c r="E500" s="13" t="str">
        <f>IF('Swim Time'!C500="","",'Swim Time'!D500-VLOOKUP($C500,'List of Entrants'!$A$4:$G$954,6,0))</f>
        <v/>
      </c>
    </row>
  </sheetData>
  <sheetProtection sheet="1" objects="1" scenarios="1" selectLockedCells="1"/>
  <mergeCells count="3">
    <mergeCell ref="C9:E9"/>
    <mergeCell ref="G9:K12"/>
    <mergeCell ref="M11:Q11"/>
  </mergeCells>
  <pageMargins left="0.7" right="0.7" top="0.75" bottom="0.75" header="0.3" footer="0.3"/>
  <pageSetup paperSize="9" orientation="portrait" horizontalDpi="4294967292"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R582"/>
  <sheetViews>
    <sheetView topLeftCell="A9" zoomScaleNormal="100" workbookViewId="0">
      <pane ySplit="4" topLeftCell="A88" activePane="bottomLeft" state="frozenSplit"/>
      <selection activeCell="A9" sqref="A9"/>
      <selection pane="bottomLeft" activeCell="C95" sqref="C95"/>
    </sheetView>
  </sheetViews>
  <sheetFormatPr defaultRowHeight="12.75" x14ac:dyDescent="0.2"/>
  <cols>
    <col min="1" max="2" width="2.140625" style="2" customWidth="1"/>
    <col min="3" max="3" width="21.140625" style="2" customWidth="1"/>
    <col min="4" max="4" width="22.7109375" style="2" customWidth="1"/>
    <col min="5" max="5" width="17" style="2" customWidth="1"/>
    <col min="6" max="6" width="4.7109375" style="2" customWidth="1"/>
    <col min="7" max="11" width="7" style="2" customWidth="1"/>
    <col min="12" max="12" width="4" style="2" customWidth="1"/>
    <col min="13" max="17" width="9.140625" style="2"/>
    <col min="18" max="18" width="22.7109375" style="2" customWidth="1"/>
    <col min="19" max="16384" width="9.140625" style="2"/>
  </cols>
  <sheetData>
    <row r="1" spans="1:18" hidden="1" x14ac:dyDescent="0.2"/>
    <row r="2" spans="1:18" hidden="1" x14ac:dyDescent="0.2"/>
    <row r="3" spans="1:18" hidden="1" x14ac:dyDescent="0.2"/>
    <row r="4" spans="1:18" hidden="1" x14ac:dyDescent="0.2"/>
    <row r="5" spans="1:18" hidden="1" x14ac:dyDescent="0.2"/>
    <row r="6" spans="1:18" hidden="1" x14ac:dyDescent="0.2"/>
    <row r="7" spans="1:18" hidden="1" x14ac:dyDescent="0.2"/>
    <row r="8" spans="1:18" hidden="1" x14ac:dyDescent="0.2"/>
    <row r="9" spans="1:18" ht="28.5" customHeight="1" x14ac:dyDescent="0.2">
      <c r="A9" s="3"/>
      <c r="B9" s="3"/>
      <c r="C9" s="58" t="s">
        <v>100</v>
      </c>
      <c r="D9" s="58"/>
      <c r="E9" s="58"/>
      <c r="F9" s="3"/>
      <c r="G9" s="59" t="s">
        <v>113</v>
      </c>
      <c r="H9" s="60"/>
      <c r="I9" s="60"/>
      <c r="J9" s="60"/>
      <c r="K9" s="61"/>
      <c r="L9" s="3"/>
      <c r="M9" s="3"/>
      <c r="N9" s="3"/>
      <c r="O9" s="3"/>
      <c r="P9" s="3"/>
      <c r="Q9" s="3"/>
      <c r="R9" s="3"/>
    </row>
    <row r="10" spans="1:18" ht="15" customHeight="1" x14ac:dyDescent="0.2">
      <c r="A10" s="3"/>
      <c r="B10" s="3"/>
      <c r="C10" s="4"/>
      <c r="D10" s="5"/>
      <c r="E10" s="3"/>
      <c r="F10" s="3"/>
      <c r="G10" s="62"/>
      <c r="H10" s="63"/>
      <c r="I10" s="63"/>
      <c r="J10" s="63"/>
      <c r="K10" s="64"/>
      <c r="L10" s="3"/>
      <c r="M10" s="6" t="s">
        <v>111</v>
      </c>
      <c r="N10" s="7"/>
      <c r="O10" s="7"/>
      <c r="P10" s="7"/>
      <c r="Q10" s="8"/>
      <c r="R10" s="3"/>
    </row>
    <row r="11" spans="1:18" ht="64.5" customHeight="1" x14ac:dyDescent="0.2">
      <c r="A11" s="3"/>
      <c r="B11" s="3"/>
      <c r="C11" s="4" t="s">
        <v>101</v>
      </c>
      <c r="D11" s="5">
        <v>41105</v>
      </c>
      <c r="E11" s="3"/>
      <c r="F11" s="3"/>
      <c r="G11" s="62"/>
      <c r="H11" s="63"/>
      <c r="I11" s="63"/>
      <c r="J11" s="63"/>
      <c r="K11" s="64"/>
      <c r="L11" s="3"/>
      <c r="M11" s="68" t="s">
        <v>121</v>
      </c>
      <c r="N11" s="69"/>
      <c r="O11" s="69"/>
      <c r="P11" s="69"/>
      <c r="Q11" s="70"/>
      <c r="R11" s="3"/>
    </row>
    <row r="12" spans="1:18" ht="38.25" customHeight="1" x14ac:dyDescent="0.2">
      <c r="A12" s="3"/>
      <c r="B12" s="3"/>
      <c r="C12" s="45" t="s">
        <v>97</v>
      </c>
      <c r="D12" s="45" t="s">
        <v>98</v>
      </c>
      <c r="E12" s="45" t="s">
        <v>119</v>
      </c>
      <c r="F12" s="3"/>
      <c r="G12" s="65"/>
      <c r="H12" s="66"/>
      <c r="I12" s="66"/>
      <c r="J12" s="66"/>
      <c r="K12" s="67"/>
      <c r="L12" s="3"/>
      <c r="M12" s="10" t="s">
        <v>120</v>
      </c>
      <c r="N12" s="3"/>
      <c r="O12" s="3"/>
      <c r="P12" s="3"/>
      <c r="Q12" s="3"/>
      <c r="R12" s="3"/>
    </row>
    <row r="13" spans="1:18" s="43" customFormat="1" ht="24.75" customHeight="1" x14ac:dyDescent="0.35">
      <c r="A13" s="42"/>
      <c r="B13" s="42"/>
      <c r="C13" s="46">
        <v>1</v>
      </c>
      <c r="D13" s="49">
        <v>41105.432557523149</v>
      </c>
      <c r="E13" s="50">
        <f>IF('Bike Times'!$C13="","",'Bike Times'!$D13-VLOOKUP($C13,'List of Entrants'!$A$4:$G$954,7,0))</f>
        <v>41105.004085300927</v>
      </c>
      <c r="F13" s="51"/>
      <c r="G13" s="42"/>
      <c r="H13" s="42"/>
      <c r="I13" s="42"/>
      <c r="J13" s="42"/>
      <c r="K13" s="42"/>
      <c r="L13" s="42"/>
      <c r="M13" s="42"/>
      <c r="N13" s="42"/>
      <c r="O13" s="42"/>
      <c r="P13" s="42"/>
      <c r="Q13" s="42"/>
      <c r="R13" s="42"/>
    </row>
    <row r="14" spans="1:18" s="43" customFormat="1" ht="24.75" customHeight="1" x14ac:dyDescent="0.35">
      <c r="A14" s="42"/>
      <c r="B14" s="42"/>
      <c r="C14" s="46">
        <v>9</v>
      </c>
      <c r="D14" s="49">
        <v>41105.440191550922</v>
      </c>
      <c r="E14" s="50">
        <f>IF('Bike Times'!$C14="","",'Bike Times'!$D14-VLOOKUP($C14,'List of Entrants'!$A$4:$G$954,7,0))</f>
        <v>41105.006626736111</v>
      </c>
      <c r="F14" s="51"/>
      <c r="G14" s="42"/>
      <c r="H14" s="42"/>
      <c r="I14" s="42"/>
      <c r="J14" s="42"/>
      <c r="K14" s="42"/>
      <c r="L14" s="42"/>
      <c r="M14" s="42"/>
      <c r="N14" s="42"/>
      <c r="O14" s="42"/>
      <c r="P14" s="42"/>
      <c r="Q14" s="42"/>
      <c r="R14" s="42"/>
    </row>
    <row r="15" spans="1:18" s="43" customFormat="1" ht="24.75" customHeight="1" x14ac:dyDescent="0.35">
      <c r="A15" s="42"/>
      <c r="B15" s="42"/>
      <c r="C15" s="46">
        <v>13</v>
      </c>
      <c r="D15" s="49">
        <v>41105.440259490744</v>
      </c>
      <c r="E15" s="50">
        <f>IF('Bike Times'!$C15="","",'Bike Times'!$D15-VLOOKUP($C15,'List of Entrants'!$A$4:$G$954,7,0))</f>
        <v>41105.006694675933</v>
      </c>
      <c r="F15" s="51"/>
      <c r="G15" s="42"/>
      <c r="H15" s="42"/>
      <c r="I15" s="42"/>
      <c r="J15" s="42"/>
      <c r="K15" s="42"/>
      <c r="L15" s="42"/>
      <c r="M15" s="42"/>
      <c r="N15" s="42"/>
      <c r="O15" s="42"/>
      <c r="P15" s="42"/>
      <c r="Q15" s="42"/>
      <c r="R15" s="42"/>
    </row>
    <row r="16" spans="1:18" s="43" customFormat="1" ht="24.75" customHeight="1" x14ac:dyDescent="0.35">
      <c r="A16" s="42"/>
      <c r="B16" s="42"/>
      <c r="C16" s="46">
        <v>20</v>
      </c>
      <c r="D16" s="49">
        <v>41105.440294328706</v>
      </c>
      <c r="E16" s="50">
        <f>IF('Bike Times'!$C16="","",'Bike Times'!$D16-VLOOKUP($C16,'List of Entrants'!$A$4:$G$954,7,0))</f>
        <v>41105.006729513894</v>
      </c>
      <c r="F16" s="51"/>
      <c r="G16" s="42"/>
      <c r="H16" s="42"/>
      <c r="I16" s="42"/>
      <c r="J16" s="42"/>
      <c r="K16" s="42"/>
      <c r="L16" s="42"/>
      <c r="M16" s="42"/>
      <c r="N16" s="42"/>
      <c r="O16" s="42"/>
      <c r="P16" s="42"/>
      <c r="Q16" s="42"/>
      <c r="R16" s="42"/>
    </row>
    <row r="17" spans="1:18" s="43" customFormat="1" ht="24.75" customHeight="1" x14ac:dyDescent="0.35">
      <c r="A17" s="42"/>
      <c r="B17" s="42"/>
      <c r="C17" s="46">
        <v>21</v>
      </c>
      <c r="D17" s="49">
        <v>41105.440351736113</v>
      </c>
      <c r="E17" s="50">
        <f>IF('Bike Times'!$C17="","",'Bike Times'!$D17-VLOOKUP($C17,'List of Entrants'!$A$4:$G$954,7,0))</f>
        <v>41105.006786921302</v>
      </c>
      <c r="F17" s="51"/>
      <c r="G17" s="42"/>
      <c r="H17" s="42"/>
      <c r="I17" s="42"/>
      <c r="J17" s="42"/>
      <c r="K17" s="42"/>
      <c r="L17" s="42"/>
      <c r="M17" s="42"/>
      <c r="N17" s="42"/>
      <c r="O17" s="42"/>
      <c r="P17" s="42"/>
      <c r="Q17" s="42"/>
      <c r="R17" s="42"/>
    </row>
    <row r="18" spans="1:18" s="43" customFormat="1" ht="24.75" customHeight="1" x14ac:dyDescent="0.35">
      <c r="A18" s="42"/>
      <c r="B18" s="42"/>
      <c r="C18" s="46">
        <v>12</v>
      </c>
      <c r="D18" s="49">
        <v>41105.440383333334</v>
      </c>
      <c r="E18" s="50">
        <f>IF('Bike Times'!$C18="","",'Bike Times'!$D18-VLOOKUP($C18,'List of Entrants'!$A$4:$G$954,7,0))</f>
        <v>41105.006818518523</v>
      </c>
      <c r="F18" s="51"/>
      <c r="G18" s="42"/>
      <c r="H18" s="42"/>
      <c r="I18" s="42"/>
      <c r="J18" s="42"/>
      <c r="K18" s="42"/>
      <c r="L18" s="42"/>
      <c r="M18" s="42"/>
      <c r="N18" s="42"/>
      <c r="O18" s="42"/>
      <c r="P18" s="42"/>
      <c r="Q18" s="42"/>
      <c r="R18" s="42"/>
    </row>
    <row r="19" spans="1:18" s="43" customFormat="1" ht="24.75" customHeight="1" x14ac:dyDescent="0.35">
      <c r="A19" s="42"/>
      <c r="B19" s="42"/>
      <c r="C19" s="46">
        <v>5</v>
      </c>
      <c r="D19" s="49">
        <v>41105.440538773146</v>
      </c>
      <c r="E19" s="50">
        <f>IF('Bike Times'!$C19="","",'Bike Times'!$D19-VLOOKUP($C19,'List of Entrants'!$A$4:$G$954,7,0))</f>
        <v>41105.006973958334</v>
      </c>
      <c r="F19" s="51"/>
      <c r="G19" s="42"/>
      <c r="H19" s="42"/>
      <c r="I19" s="42"/>
      <c r="J19" s="42"/>
      <c r="K19" s="42"/>
      <c r="L19" s="42"/>
      <c r="M19" s="42"/>
      <c r="N19" s="42"/>
      <c r="O19" s="42"/>
      <c r="P19" s="42"/>
      <c r="Q19" s="42"/>
      <c r="R19" s="42"/>
    </row>
    <row r="20" spans="1:18" s="43" customFormat="1" ht="24.75" customHeight="1" x14ac:dyDescent="0.35">
      <c r="A20" s="42"/>
      <c r="B20" s="42"/>
      <c r="C20" s="46">
        <v>8</v>
      </c>
      <c r="D20" s="49">
        <v>41105.440709606482</v>
      </c>
      <c r="E20" s="50">
        <f>IF('Bike Times'!$C20="","",'Bike Times'!$D20-VLOOKUP($C20,'List of Entrants'!$A$4:$G$954,7,0))</f>
        <v>41105.007144791671</v>
      </c>
      <c r="F20" s="51"/>
      <c r="G20" s="42"/>
      <c r="H20" s="42"/>
      <c r="I20" s="42"/>
      <c r="J20" s="42"/>
      <c r="K20" s="42"/>
      <c r="L20" s="42"/>
      <c r="M20" s="42"/>
      <c r="N20" s="42"/>
      <c r="O20" s="42"/>
      <c r="P20" s="42"/>
      <c r="Q20" s="42"/>
      <c r="R20" s="42"/>
    </row>
    <row r="21" spans="1:18" s="43" customFormat="1" ht="24.75" customHeight="1" x14ac:dyDescent="0.35">
      <c r="A21" s="42"/>
      <c r="B21" s="42"/>
      <c r="C21" s="46">
        <v>3</v>
      </c>
      <c r="D21" s="49">
        <v>41105.440723842592</v>
      </c>
      <c r="E21" s="50">
        <f>IF('Bike Times'!$C21="","",'Bike Times'!$D21-VLOOKUP($C21,'List of Entrants'!$A$4:$G$954,7,0))</f>
        <v>41105.00715902778</v>
      </c>
      <c r="F21" s="51"/>
      <c r="G21" s="42"/>
      <c r="H21" s="42"/>
      <c r="I21" s="42"/>
      <c r="J21" s="42"/>
      <c r="K21" s="42"/>
      <c r="L21" s="42"/>
      <c r="M21" s="42"/>
      <c r="N21" s="42"/>
      <c r="O21" s="42"/>
      <c r="P21" s="42"/>
      <c r="Q21" s="42"/>
      <c r="R21" s="42"/>
    </row>
    <row r="22" spans="1:18" s="43" customFormat="1" ht="24.75" customHeight="1" x14ac:dyDescent="0.35">
      <c r="A22" s="42"/>
      <c r="B22" s="42"/>
      <c r="C22" s="46">
        <v>6</v>
      </c>
      <c r="D22" s="49">
        <v>41105.441264120367</v>
      </c>
      <c r="E22" s="50">
        <f>IF('Bike Times'!$C22="","",'Bike Times'!$D22-VLOOKUP($C22,'List of Entrants'!$A$4:$G$954,7,0))</f>
        <v>41105.007699305555</v>
      </c>
      <c r="F22" s="51"/>
      <c r="G22" s="42"/>
      <c r="H22" s="42"/>
      <c r="I22" s="42"/>
      <c r="J22" s="42"/>
      <c r="K22" s="42"/>
      <c r="L22" s="42"/>
      <c r="M22" s="42"/>
      <c r="N22" s="42"/>
      <c r="O22" s="42"/>
      <c r="P22" s="42"/>
      <c r="Q22" s="42"/>
      <c r="R22" s="42"/>
    </row>
    <row r="23" spans="1:18" s="43" customFormat="1" ht="24.75" customHeight="1" x14ac:dyDescent="0.35">
      <c r="A23" s="42"/>
      <c r="B23" s="42"/>
      <c r="C23" s="46">
        <v>16</v>
      </c>
      <c r="D23" s="49">
        <v>41105.441825810187</v>
      </c>
      <c r="E23" s="50">
        <f>IF('Bike Times'!$C23="","",'Bike Times'!$D23-VLOOKUP($C23,'List of Entrants'!$A$4:$G$954,7,0))</f>
        <v>41105.008260995375</v>
      </c>
      <c r="F23" s="51"/>
      <c r="G23" s="42"/>
      <c r="H23" s="42"/>
      <c r="I23" s="42"/>
      <c r="J23" s="42"/>
      <c r="K23" s="42"/>
      <c r="L23" s="42"/>
      <c r="M23" s="42"/>
      <c r="N23" s="42"/>
      <c r="O23" s="42"/>
      <c r="P23" s="42"/>
      <c r="Q23" s="42"/>
      <c r="R23" s="42"/>
    </row>
    <row r="24" spans="1:18" s="43" customFormat="1" ht="24.75" customHeight="1" x14ac:dyDescent="0.35">
      <c r="A24" s="42"/>
      <c r="B24" s="42"/>
      <c r="C24" s="46">
        <v>7</v>
      </c>
      <c r="D24" s="49">
        <v>41105.441939583332</v>
      </c>
      <c r="E24" s="50">
        <f>IF('Bike Times'!$C24="","",'Bike Times'!$D24-VLOOKUP($C24,'List of Entrants'!$A$4:$G$954,7,0))</f>
        <v>41105.00837476852</v>
      </c>
      <c r="F24" s="51"/>
      <c r="G24" s="42"/>
      <c r="H24" s="42"/>
      <c r="I24" s="42"/>
      <c r="J24" s="42"/>
      <c r="K24" s="42"/>
      <c r="L24" s="42"/>
      <c r="M24" s="42"/>
      <c r="N24" s="42"/>
      <c r="O24" s="42"/>
      <c r="P24" s="42"/>
      <c r="Q24" s="42"/>
      <c r="R24" s="42"/>
    </row>
    <row r="25" spans="1:18" s="43" customFormat="1" ht="24.75" customHeight="1" x14ac:dyDescent="0.35">
      <c r="A25" s="42"/>
      <c r="B25" s="42"/>
      <c r="C25" s="46">
        <v>4</v>
      </c>
      <c r="D25" s="49">
        <v>41105.442049537036</v>
      </c>
      <c r="E25" s="50">
        <f>IF('Bike Times'!$C25="","",'Bike Times'!$D25-VLOOKUP($C25,'List of Entrants'!$A$4:$G$954,7,0))</f>
        <v>41105.008484722224</v>
      </c>
      <c r="F25" s="51"/>
      <c r="G25" s="42"/>
      <c r="H25" s="42"/>
      <c r="I25" s="42"/>
      <c r="J25" s="42"/>
      <c r="K25" s="42"/>
      <c r="L25" s="42"/>
      <c r="M25" s="42"/>
      <c r="N25" s="42"/>
      <c r="O25" s="42"/>
      <c r="P25" s="42"/>
      <c r="Q25" s="42"/>
      <c r="R25" s="42"/>
    </row>
    <row r="26" spans="1:18" s="43" customFormat="1" ht="24.75" customHeight="1" x14ac:dyDescent="0.35">
      <c r="A26" s="42"/>
      <c r="B26" s="42"/>
      <c r="C26" s="46">
        <v>18</v>
      </c>
      <c r="D26" s="49">
        <v>41105.442134722223</v>
      </c>
      <c r="E26" s="50">
        <f>IF('Bike Times'!$C26="","",'Bike Times'!$D26-VLOOKUP($C26,'List of Entrants'!$A$4:$G$954,7,0))</f>
        <v>41105.008569907412</v>
      </c>
      <c r="F26" s="51"/>
      <c r="G26" s="42"/>
      <c r="H26" s="42"/>
      <c r="I26" s="42"/>
      <c r="J26" s="42"/>
      <c r="K26" s="42"/>
      <c r="L26" s="42"/>
      <c r="M26" s="42"/>
      <c r="N26" s="42"/>
      <c r="O26" s="42"/>
      <c r="P26" s="42"/>
      <c r="Q26" s="42"/>
      <c r="R26" s="42"/>
    </row>
    <row r="27" spans="1:18" s="43" customFormat="1" ht="24.75" customHeight="1" x14ac:dyDescent="0.35">
      <c r="A27" s="42"/>
      <c r="B27" s="42"/>
      <c r="C27" s="46">
        <v>11</v>
      </c>
      <c r="D27" s="49">
        <v>41105.44225659722</v>
      </c>
      <c r="E27" s="50">
        <f>IF('Bike Times'!$C27="","",'Bike Times'!$D27-VLOOKUP($C27,'List of Entrants'!$A$4:$G$954,7,0))</f>
        <v>41105.008691782408</v>
      </c>
      <c r="F27" s="51"/>
      <c r="G27" s="42"/>
      <c r="H27" s="42"/>
      <c r="I27" s="42"/>
      <c r="J27" s="42"/>
      <c r="K27" s="42"/>
      <c r="L27" s="42"/>
      <c r="M27" s="42"/>
      <c r="N27" s="42"/>
      <c r="O27" s="42"/>
      <c r="P27" s="42"/>
      <c r="Q27" s="42"/>
      <c r="R27" s="42"/>
    </row>
    <row r="28" spans="1:18" s="43" customFormat="1" ht="24.75" customHeight="1" x14ac:dyDescent="0.35">
      <c r="A28" s="42"/>
      <c r="B28" s="42"/>
      <c r="C28" s="46">
        <v>10</v>
      </c>
      <c r="D28" s="49">
        <v>41105.442357870372</v>
      </c>
      <c r="E28" s="50">
        <f>IF('Bike Times'!$C28="","",'Bike Times'!$D28-VLOOKUP($C28,'List of Entrants'!$A$4:$G$954,7,0))</f>
        <v>41105.00879305556</v>
      </c>
      <c r="F28" s="51"/>
      <c r="G28" s="42"/>
      <c r="H28" s="42"/>
      <c r="I28" s="42"/>
      <c r="J28" s="42"/>
      <c r="K28" s="42"/>
      <c r="L28" s="42"/>
      <c r="M28" s="42"/>
      <c r="N28" s="42"/>
      <c r="O28" s="42"/>
      <c r="P28" s="42"/>
      <c r="Q28" s="42"/>
      <c r="R28" s="42"/>
    </row>
    <row r="29" spans="1:18" s="43" customFormat="1" ht="24.75" customHeight="1" x14ac:dyDescent="0.35">
      <c r="A29" s="42"/>
      <c r="B29" s="42"/>
      <c r="C29" s="46">
        <v>2</v>
      </c>
      <c r="D29" s="49">
        <v>41105.442470717593</v>
      </c>
      <c r="E29" s="50">
        <f>IF('Bike Times'!$C29="","",'Bike Times'!$D29-VLOOKUP($C29,'List of Entrants'!$A$4:$G$954,7,0))</f>
        <v>41105.008905902781</v>
      </c>
      <c r="F29" s="51"/>
      <c r="G29" s="42"/>
      <c r="H29" s="42"/>
      <c r="I29" s="42"/>
      <c r="J29" s="42"/>
      <c r="K29" s="42"/>
      <c r="L29" s="42"/>
      <c r="M29" s="42"/>
      <c r="N29" s="42"/>
      <c r="O29" s="42"/>
      <c r="P29" s="42"/>
      <c r="Q29" s="42"/>
      <c r="R29" s="42"/>
    </row>
    <row r="30" spans="1:18" s="43" customFormat="1" ht="24.75" customHeight="1" x14ac:dyDescent="0.35">
      <c r="A30" s="42"/>
      <c r="B30" s="42"/>
      <c r="C30" s="46">
        <v>22</v>
      </c>
      <c r="D30" s="49">
        <v>41105.442633449071</v>
      </c>
      <c r="E30" s="50">
        <f>IF('Bike Times'!$C30="","",'Bike Times'!$D30-VLOOKUP($C30,'List of Entrants'!$A$4:$G$954,7,0))</f>
        <v>41105.009068634259</v>
      </c>
      <c r="F30" s="51"/>
      <c r="G30" s="42"/>
      <c r="H30" s="42"/>
      <c r="I30" s="42"/>
      <c r="J30" s="42"/>
      <c r="K30" s="42"/>
      <c r="L30" s="42"/>
      <c r="M30" s="42"/>
      <c r="N30" s="42"/>
      <c r="O30" s="42"/>
      <c r="P30" s="42"/>
      <c r="Q30" s="42"/>
      <c r="R30" s="42"/>
    </row>
    <row r="31" spans="1:18" s="43" customFormat="1" ht="24.75" customHeight="1" x14ac:dyDescent="0.35">
      <c r="A31" s="42"/>
      <c r="B31" s="42"/>
      <c r="C31" s="46">
        <v>14</v>
      </c>
      <c r="D31" s="49">
        <v>41105.44336863426</v>
      </c>
      <c r="E31" s="50">
        <f>IF('Bike Times'!$C31="","",'Bike Times'!$D31-VLOOKUP($C31,'List of Entrants'!$A$4:$G$954,7,0))</f>
        <v>41105.009803819448</v>
      </c>
      <c r="F31" s="51"/>
      <c r="G31" s="42"/>
      <c r="H31" s="42"/>
      <c r="I31" s="42"/>
      <c r="J31" s="42"/>
      <c r="K31" s="42"/>
      <c r="L31" s="42"/>
      <c r="M31" s="42"/>
      <c r="N31" s="42"/>
      <c r="O31" s="42"/>
      <c r="P31" s="42"/>
      <c r="Q31" s="42"/>
      <c r="R31" s="42"/>
    </row>
    <row r="32" spans="1:18" s="43" customFormat="1" ht="24.75" customHeight="1" x14ac:dyDescent="0.35">
      <c r="A32" s="42"/>
      <c r="B32" s="42"/>
      <c r="C32" s="46">
        <v>17</v>
      </c>
      <c r="D32" s="49">
        <v>41105.443916087963</v>
      </c>
      <c r="E32" s="50">
        <f>IF('Bike Times'!$C32="","",'Bike Times'!$D32-VLOOKUP($C32,'List of Entrants'!$A$4:$G$954,7,0))</f>
        <v>41105.010351273151</v>
      </c>
      <c r="F32" s="51"/>
      <c r="G32" s="42"/>
      <c r="H32" s="42"/>
      <c r="I32" s="42"/>
      <c r="J32" s="42"/>
      <c r="K32" s="42"/>
      <c r="L32" s="42"/>
      <c r="M32" s="42"/>
      <c r="N32" s="42"/>
      <c r="O32" s="42"/>
      <c r="P32" s="42"/>
      <c r="Q32" s="42"/>
      <c r="R32" s="42"/>
    </row>
    <row r="33" spans="1:18" s="43" customFormat="1" ht="24.75" customHeight="1" x14ac:dyDescent="0.35">
      <c r="A33" s="42"/>
      <c r="B33" s="42"/>
      <c r="C33" s="46">
        <v>24</v>
      </c>
      <c r="D33" s="49">
        <v>41105.444067245371</v>
      </c>
      <c r="E33" s="50">
        <f>IF('Bike Times'!$C33="","",'Bike Times'!$D33-VLOOKUP($C33,'List of Entrants'!$A$4:$G$954,7,0))</f>
        <v>41105.010502430559</v>
      </c>
      <c r="F33" s="51"/>
      <c r="G33" s="42"/>
      <c r="H33" s="42"/>
      <c r="I33" s="42"/>
      <c r="J33" s="42"/>
      <c r="K33" s="42"/>
      <c r="L33" s="42"/>
      <c r="M33" s="42"/>
      <c r="N33" s="42"/>
      <c r="O33" s="42"/>
      <c r="P33" s="42"/>
      <c r="Q33" s="42"/>
      <c r="R33" s="42"/>
    </row>
    <row r="34" spans="1:18" s="43" customFormat="1" ht="24.75" customHeight="1" x14ac:dyDescent="0.35">
      <c r="A34" s="42"/>
      <c r="B34" s="42"/>
      <c r="C34" s="46">
        <v>38</v>
      </c>
      <c r="D34" s="49">
        <v>41105.462097222226</v>
      </c>
      <c r="E34" s="50">
        <f>IF('Bike Times'!$C34="","",'Bike Times'!$D34-VLOOKUP($C34,'List of Entrants'!$A$4:$G$954,7,0))</f>
        <v>41105.008405092594</v>
      </c>
      <c r="F34" s="51"/>
      <c r="G34" s="42"/>
      <c r="H34" s="42"/>
      <c r="I34" s="42"/>
      <c r="J34" s="42"/>
      <c r="K34" s="42"/>
      <c r="L34" s="42"/>
      <c r="M34" s="42"/>
      <c r="N34" s="42"/>
      <c r="O34" s="42"/>
      <c r="P34" s="42"/>
      <c r="Q34" s="42"/>
      <c r="R34" s="42"/>
    </row>
    <row r="35" spans="1:18" s="43" customFormat="1" ht="24.75" customHeight="1" x14ac:dyDescent="0.35">
      <c r="A35" s="42"/>
      <c r="B35" s="42"/>
      <c r="C35" s="46">
        <v>26</v>
      </c>
      <c r="D35" s="49">
        <v>41105.462544444446</v>
      </c>
      <c r="E35" s="50">
        <f>IF('Bike Times'!$C35="","",'Bike Times'!$D35-VLOOKUP($C35,'List of Entrants'!$A$4:$G$954,7,0))</f>
        <v>41105.008852314815</v>
      </c>
      <c r="F35" s="51"/>
      <c r="G35" s="42"/>
      <c r="H35" s="42"/>
      <c r="I35" s="42"/>
      <c r="J35" s="42"/>
      <c r="K35" s="42"/>
      <c r="L35" s="42"/>
      <c r="M35" s="42"/>
      <c r="N35" s="42"/>
      <c r="O35" s="42"/>
      <c r="P35" s="42"/>
      <c r="Q35" s="42"/>
      <c r="R35" s="42"/>
    </row>
    <row r="36" spans="1:18" s="43" customFormat="1" ht="24.75" customHeight="1" x14ac:dyDescent="0.35">
      <c r="A36" s="42"/>
      <c r="B36" s="42"/>
      <c r="C36" s="46">
        <v>33</v>
      </c>
      <c r="D36" s="49">
        <v>41105.462702662036</v>
      </c>
      <c r="E36" s="50">
        <f>IF('Bike Times'!$C36="","",'Bike Times'!$D36-VLOOKUP($C36,'List of Entrants'!$A$4:$G$954,7,0))</f>
        <v>41105.009010532405</v>
      </c>
      <c r="F36" s="51"/>
      <c r="G36" s="42"/>
      <c r="H36" s="42"/>
      <c r="I36" s="42"/>
      <c r="J36" s="42"/>
      <c r="K36" s="42"/>
      <c r="L36" s="42"/>
      <c r="M36" s="42"/>
      <c r="N36" s="42"/>
      <c r="O36" s="42"/>
      <c r="P36" s="42"/>
      <c r="Q36" s="42"/>
      <c r="R36" s="42"/>
    </row>
    <row r="37" spans="1:18" s="43" customFormat="1" ht="24.75" customHeight="1" x14ac:dyDescent="0.35">
      <c r="A37" s="42"/>
      <c r="B37" s="42"/>
      <c r="C37" s="46">
        <v>55</v>
      </c>
      <c r="D37" s="49">
        <v>41105.462859027779</v>
      </c>
      <c r="E37" s="50">
        <f>IF('Bike Times'!$C37="","",'Bike Times'!$D37-VLOOKUP($C37,'List of Entrants'!$A$4:$G$954,7,0))</f>
        <v>41105.009166898148</v>
      </c>
      <c r="F37" s="51"/>
      <c r="G37" s="42"/>
      <c r="H37" s="42"/>
      <c r="I37" s="42"/>
      <c r="J37" s="42"/>
      <c r="K37" s="42"/>
      <c r="L37" s="42"/>
      <c r="M37" s="42"/>
      <c r="N37" s="42"/>
      <c r="O37" s="42"/>
      <c r="P37" s="42"/>
      <c r="Q37" s="42"/>
      <c r="R37" s="42"/>
    </row>
    <row r="38" spans="1:18" s="43" customFormat="1" ht="24.75" customHeight="1" x14ac:dyDescent="0.35">
      <c r="A38" s="42"/>
      <c r="B38" s="42"/>
      <c r="C38" s="46">
        <v>30</v>
      </c>
      <c r="D38" s="49">
        <v>41105.462917708333</v>
      </c>
      <c r="E38" s="50">
        <f>IF('Bike Times'!$C38="","",'Bike Times'!$D38-VLOOKUP($C38,'List of Entrants'!$A$4:$G$954,7,0))</f>
        <v>41105.009225578702</v>
      </c>
      <c r="F38" s="51"/>
      <c r="G38" s="42"/>
      <c r="H38" s="42"/>
      <c r="I38" s="42"/>
      <c r="J38" s="42"/>
      <c r="K38" s="42"/>
      <c r="L38" s="42"/>
      <c r="M38" s="42"/>
      <c r="N38" s="42"/>
      <c r="O38" s="42"/>
      <c r="P38" s="42"/>
      <c r="Q38" s="42"/>
      <c r="R38" s="42"/>
    </row>
    <row r="39" spans="1:18" s="43" customFormat="1" ht="24.75" customHeight="1" x14ac:dyDescent="0.35">
      <c r="A39" s="42"/>
      <c r="B39" s="42"/>
      <c r="C39" s="46">
        <v>51</v>
      </c>
      <c r="D39" s="49">
        <v>41105.462942824073</v>
      </c>
      <c r="E39" s="50">
        <f>IF('Bike Times'!$C39="","",'Bike Times'!$D39-VLOOKUP($C39,'List of Entrants'!$A$4:$G$954,7,0))</f>
        <v>41105.009250694442</v>
      </c>
      <c r="F39" s="51"/>
      <c r="G39" s="42"/>
      <c r="H39" s="42"/>
      <c r="I39" s="42"/>
      <c r="J39" s="42"/>
      <c r="K39" s="42"/>
      <c r="L39" s="42"/>
      <c r="M39" s="42"/>
      <c r="N39" s="42"/>
      <c r="O39" s="42"/>
      <c r="P39" s="42"/>
      <c r="Q39" s="42"/>
      <c r="R39" s="42"/>
    </row>
    <row r="40" spans="1:18" s="43" customFormat="1" ht="24.75" customHeight="1" x14ac:dyDescent="0.35">
      <c r="A40" s="42"/>
      <c r="B40" s="42"/>
      <c r="C40" s="46">
        <v>49</v>
      </c>
      <c r="D40" s="49">
        <v>41105.463207175926</v>
      </c>
      <c r="E40" s="50">
        <f>IF('Bike Times'!$C40="","",'Bike Times'!$D40-VLOOKUP($C40,'List of Entrants'!$A$4:$G$954,7,0))</f>
        <v>41105.009515046295</v>
      </c>
      <c r="F40" s="51"/>
      <c r="G40" s="42"/>
      <c r="H40" s="42"/>
      <c r="I40" s="42"/>
      <c r="J40" s="42"/>
      <c r="K40" s="42"/>
      <c r="L40" s="42"/>
      <c r="M40" s="42"/>
      <c r="N40" s="42"/>
      <c r="O40" s="42"/>
      <c r="P40" s="42"/>
      <c r="Q40" s="42"/>
      <c r="R40" s="42"/>
    </row>
    <row r="41" spans="1:18" s="43" customFormat="1" ht="24.75" customHeight="1" x14ac:dyDescent="0.35">
      <c r="A41" s="42"/>
      <c r="B41" s="42"/>
      <c r="C41" s="46">
        <v>31</v>
      </c>
      <c r="D41" s="49">
        <v>41105.463230092595</v>
      </c>
      <c r="E41" s="50">
        <f>IF('Bike Times'!$C41="","",'Bike Times'!$D41-VLOOKUP($C41,'List of Entrants'!$A$4:$G$954,7,0))</f>
        <v>41105.009537962964</v>
      </c>
      <c r="F41" s="51"/>
      <c r="G41" s="42"/>
      <c r="H41" s="42"/>
      <c r="I41" s="42"/>
      <c r="J41" s="42"/>
      <c r="K41" s="42"/>
      <c r="L41" s="42"/>
      <c r="M41" s="42"/>
      <c r="N41" s="42"/>
      <c r="O41" s="42"/>
      <c r="P41" s="42"/>
      <c r="Q41" s="42"/>
      <c r="R41" s="42"/>
    </row>
    <row r="42" spans="1:18" s="43" customFormat="1" ht="24.75" customHeight="1" x14ac:dyDescent="0.35">
      <c r="A42" s="42"/>
      <c r="B42" s="42"/>
      <c r="C42" s="46">
        <v>29</v>
      </c>
      <c r="D42" s="49">
        <v>41105.463379166664</v>
      </c>
      <c r="E42" s="50">
        <f>IF('Bike Times'!$C42="","",'Bike Times'!$D42-VLOOKUP($C42,'List of Entrants'!$A$4:$G$954,7,0))</f>
        <v>41105.009687037033</v>
      </c>
      <c r="F42" s="51"/>
      <c r="G42" s="42"/>
      <c r="H42" s="42"/>
      <c r="I42" s="42"/>
      <c r="J42" s="42"/>
      <c r="K42" s="42"/>
      <c r="L42" s="42"/>
      <c r="M42" s="42"/>
      <c r="N42" s="42"/>
      <c r="O42" s="42"/>
      <c r="P42" s="42"/>
      <c r="Q42" s="42"/>
      <c r="R42" s="42"/>
    </row>
    <row r="43" spans="1:18" s="43" customFormat="1" ht="24.75" customHeight="1" x14ac:dyDescent="0.35">
      <c r="A43" s="42"/>
      <c r="B43" s="42"/>
      <c r="C43" s="46">
        <v>60</v>
      </c>
      <c r="D43" s="49">
        <v>41105.463619907408</v>
      </c>
      <c r="E43" s="50">
        <f>IF('Bike Times'!$C43="","",'Bike Times'!$D43-VLOOKUP($C43,'List of Entrants'!$A$4:$G$954,7,0))</f>
        <v>41105.009927777777</v>
      </c>
      <c r="F43" s="51"/>
      <c r="G43" s="42"/>
      <c r="H43" s="42"/>
      <c r="I43" s="42"/>
      <c r="J43" s="42"/>
      <c r="K43" s="42"/>
      <c r="L43" s="42"/>
      <c r="M43" s="42"/>
      <c r="N43" s="42"/>
      <c r="O43" s="42"/>
      <c r="P43" s="42"/>
      <c r="Q43" s="42"/>
      <c r="R43" s="42"/>
    </row>
    <row r="44" spans="1:18" s="43" customFormat="1" ht="24.75" customHeight="1" x14ac:dyDescent="0.35">
      <c r="A44" s="42"/>
      <c r="B44" s="42"/>
      <c r="C44" s="46">
        <v>39</v>
      </c>
      <c r="D44" s="49">
        <v>41105.463643402778</v>
      </c>
      <c r="E44" s="50">
        <f>IF('Bike Times'!$C44="","",'Bike Times'!$D44-VLOOKUP($C44,'List of Entrants'!$A$4:$G$954,7,0))</f>
        <v>41105.009951273147</v>
      </c>
      <c r="F44" s="51"/>
      <c r="G44" s="42"/>
      <c r="H44" s="42"/>
      <c r="I44" s="42"/>
      <c r="J44" s="42"/>
      <c r="K44" s="42"/>
      <c r="L44" s="42"/>
      <c r="M44" s="42"/>
      <c r="N44" s="42"/>
      <c r="O44" s="42"/>
      <c r="P44" s="42"/>
      <c r="Q44" s="42"/>
      <c r="R44" s="42"/>
    </row>
    <row r="45" spans="1:18" s="43" customFormat="1" ht="24.75" customHeight="1" x14ac:dyDescent="0.35">
      <c r="A45" s="42"/>
      <c r="B45" s="42"/>
      <c r="C45" s="46">
        <v>35</v>
      </c>
      <c r="D45" s="49">
        <v>41105.463823611113</v>
      </c>
      <c r="E45" s="50">
        <f>IF('Bike Times'!$C45="","",'Bike Times'!$D45-VLOOKUP($C45,'List of Entrants'!$A$4:$G$954,7,0))</f>
        <v>41105.010131481482</v>
      </c>
      <c r="F45" s="51"/>
      <c r="G45" s="42"/>
      <c r="H45" s="42"/>
      <c r="I45" s="42"/>
      <c r="J45" s="42"/>
      <c r="K45" s="42"/>
      <c r="L45" s="42"/>
      <c r="M45" s="42"/>
      <c r="N45" s="42"/>
      <c r="O45" s="42"/>
      <c r="P45" s="42"/>
      <c r="Q45" s="42"/>
      <c r="R45" s="42"/>
    </row>
    <row r="46" spans="1:18" s="43" customFormat="1" ht="24.75" customHeight="1" x14ac:dyDescent="0.35">
      <c r="A46" s="42"/>
      <c r="B46" s="42"/>
      <c r="C46" s="46">
        <v>28</v>
      </c>
      <c r="D46" s="49">
        <v>41105.463974537037</v>
      </c>
      <c r="E46" s="50">
        <f>IF('Bike Times'!$C46="","",'Bike Times'!$D46-VLOOKUP($C46,'List of Entrants'!$A$4:$G$954,7,0))</f>
        <v>41105.010282407406</v>
      </c>
      <c r="F46" s="51"/>
      <c r="G46" s="42"/>
      <c r="H46" s="42"/>
      <c r="I46" s="42"/>
      <c r="J46" s="42"/>
      <c r="K46" s="42"/>
      <c r="L46" s="42"/>
      <c r="M46" s="42"/>
      <c r="N46" s="42"/>
      <c r="O46" s="42"/>
      <c r="P46" s="42"/>
      <c r="Q46" s="42"/>
      <c r="R46" s="42"/>
    </row>
    <row r="47" spans="1:18" s="43" customFormat="1" ht="24.75" customHeight="1" x14ac:dyDescent="0.35">
      <c r="A47" s="42"/>
      <c r="B47" s="42"/>
      <c r="C47" s="46">
        <v>50</v>
      </c>
      <c r="D47" s="49">
        <v>41105.464201504627</v>
      </c>
      <c r="E47" s="50">
        <f>IF('Bike Times'!$C47="","",'Bike Times'!$D47-VLOOKUP($C47,'List of Entrants'!$A$4:$G$954,7,0))</f>
        <v>41105.010509374995</v>
      </c>
      <c r="F47" s="51"/>
      <c r="G47" s="42"/>
      <c r="H47" s="42"/>
      <c r="I47" s="42"/>
      <c r="J47" s="42"/>
      <c r="K47" s="42"/>
      <c r="L47" s="42"/>
      <c r="M47" s="42"/>
      <c r="N47" s="42"/>
      <c r="O47" s="42"/>
      <c r="P47" s="42"/>
      <c r="Q47" s="42"/>
      <c r="R47" s="42"/>
    </row>
    <row r="48" spans="1:18" s="43" customFormat="1" ht="24.75" customHeight="1" x14ac:dyDescent="0.35">
      <c r="A48" s="42"/>
      <c r="B48" s="42"/>
      <c r="C48" s="46">
        <v>45</v>
      </c>
      <c r="D48" s="49">
        <v>41105.464244444447</v>
      </c>
      <c r="E48" s="50">
        <f>IF('Bike Times'!$C48="","",'Bike Times'!$D48-VLOOKUP($C48,'List of Entrants'!$A$4:$G$954,7,0))</f>
        <v>41105.010552314816</v>
      </c>
      <c r="F48" s="51"/>
      <c r="G48" s="42"/>
      <c r="H48" s="42"/>
      <c r="I48" s="42"/>
      <c r="J48" s="42"/>
      <c r="K48" s="42"/>
      <c r="L48" s="42"/>
      <c r="M48" s="42"/>
      <c r="N48" s="42"/>
      <c r="O48" s="42"/>
      <c r="P48" s="42"/>
      <c r="Q48" s="42"/>
      <c r="R48" s="42"/>
    </row>
    <row r="49" spans="1:18" s="43" customFormat="1" ht="24.75" customHeight="1" x14ac:dyDescent="0.35">
      <c r="A49" s="42"/>
      <c r="B49" s="42"/>
      <c r="C49" s="46">
        <v>47</v>
      </c>
      <c r="D49" s="49">
        <v>41105.464316435187</v>
      </c>
      <c r="E49" s="50">
        <f>IF('Bike Times'!$C49="","",'Bike Times'!$D49-VLOOKUP($C49,'List of Entrants'!$A$4:$G$954,7,0))</f>
        <v>41105.010624305556</v>
      </c>
      <c r="F49" s="51"/>
      <c r="G49" s="42"/>
      <c r="H49" s="42"/>
      <c r="I49" s="42"/>
      <c r="J49" s="42"/>
      <c r="K49" s="42"/>
      <c r="L49" s="42"/>
      <c r="M49" s="42"/>
      <c r="N49" s="42"/>
      <c r="O49" s="42"/>
      <c r="P49" s="42"/>
      <c r="Q49" s="42"/>
      <c r="R49" s="42"/>
    </row>
    <row r="50" spans="1:18" s="43" customFormat="1" ht="24.75" customHeight="1" x14ac:dyDescent="0.35">
      <c r="A50" s="42"/>
      <c r="B50" s="42"/>
      <c r="C50" s="46">
        <v>44</v>
      </c>
      <c r="D50" s="49">
        <v>41105.464407870371</v>
      </c>
      <c r="E50" s="50">
        <f>IF('Bike Times'!$C50="","",'Bike Times'!$D50-VLOOKUP($C50,'List of Entrants'!$A$4:$G$954,7,0))</f>
        <v>41105.01071574074</v>
      </c>
      <c r="F50" s="51"/>
      <c r="G50" s="42"/>
      <c r="H50" s="42"/>
      <c r="I50" s="42"/>
      <c r="J50" s="42"/>
      <c r="K50" s="42"/>
      <c r="L50" s="42"/>
      <c r="M50" s="42"/>
      <c r="N50" s="42"/>
      <c r="O50" s="42"/>
      <c r="P50" s="42"/>
      <c r="Q50" s="42"/>
      <c r="R50" s="42"/>
    </row>
    <row r="51" spans="1:18" s="43" customFormat="1" ht="24.75" customHeight="1" x14ac:dyDescent="0.35">
      <c r="A51" s="42"/>
      <c r="B51" s="42"/>
      <c r="C51" s="46">
        <v>48</v>
      </c>
      <c r="D51" s="49">
        <v>41105.464424652775</v>
      </c>
      <c r="E51" s="50">
        <f>IF('Bike Times'!$C51="","",'Bike Times'!$D51-VLOOKUP($C51,'List of Entrants'!$A$4:$G$954,7,0))</f>
        <v>41105.010732523144</v>
      </c>
      <c r="F51" s="51"/>
      <c r="G51" s="42"/>
      <c r="H51" s="42"/>
      <c r="I51" s="42"/>
      <c r="J51" s="42"/>
      <c r="K51" s="42"/>
      <c r="L51" s="42"/>
      <c r="M51" s="42"/>
      <c r="N51" s="42"/>
      <c r="O51" s="42"/>
      <c r="P51" s="42"/>
      <c r="Q51" s="42"/>
      <c r="R51" s="42"/>
    </row>
    <row r="52" spans="1:18" s="43" customFormat="1" ht="24.75" customHeight="1" x14ac:dyDescent="0.35">
      <c r="A52" s="42"/>
      <c r="B52" s="42"/>
      <c r="C52" s="46">
        <v>56</v>
      </c>
      <c r="D52" s="49">
        <v>41105.464866087961</v>
      </c>
      <c r="E52" s="50">
        <f>IF('Bike Times'!$C52="","",'Bike Times'!$D52-VLOOKUP($C52,'List of Entrants'!$A$4:$G$954,7,0))</f>
        <v>41105.01117395833</v>
      </c>
      <c r="F52" s="51"/>
      <c r="G52" s="42"/>
      <c r="H52" s="42"/>
      <c r="I52" s="42"/>
      <c r="J52" s="42"/>
      <c r="K52" s="42"/>
      <c r="L52" s="42"/>
      <c r="M52" s="42"/>
      <c r="N52" s="42"/>
      <c r="O52" s="42"/>
      <c r="P52" s="42"/>
      <c r="Q52" s="42"/>
      <c r="R52" s="42"/>
    </row>
    <row r="53" spans="1:18" s="43" customFormat="1" ht="24.75" customHeight="1" x14ac:dyDescent="0.35">
      <c r="A53" s="42"/>
      <c r="B53" s="42"/>
      <c r="C53" s="46">
        <v>41</v>
      </c>
      <c r="D53" s="49">
        <v>41105.465015740738</v>
      </c>
      <c r="E53" s="50">
        <f>IF('Bike Times'!$C53="","",'Bike Times'!$D53-VLOOKUP($C53,'List of Entrants'!$A$4:$G$954,7,0))</f>
        <v>41105.011323611106</v>
      </c>
      <c r="F53" s="51"/>
      <c r="G53" s="42"/>
      <c r="H53" s="42"/>
      <c r="I53" s="42"/>
      <c r="J53" s="42"/>
      <c r="K53" s="42"/>
      <c r="L53" s="42"/>
      <c r="M53" s="42"/>
      <c r="N53" s="42"/>
      <c r="O53" s="42"/>
      <c r="P53" s="42"/>
      <c r="Q53" s="42"/>
      <c r="R53" s="42"/>
    </row>
    <row r="54" spans="1:18" s="43" customFormat="1" ht="24.75" customHeight="1" x14ac:dyDescent="0.35">
      <c r="A54" s="42"/>
      <c r="B54" s="42"/>
      <c r="C54" s="46">
        <v>58</v>
      </c>
      <c r="D54" s="49">
        <v>41105.465051157407</v>
      </c>
      <c r="E54" s="50">
        <f>IF('Bike Times'!$C54="","",'Bike Times'!$D54-VLOOKUP($C54,'List of Entrants'!$A$4:$G$954,7,0))</f>
        <v>41105.011359027776</v>
      </c>
      <c r="F54" s="51"/>
      <c r="G54" s="42"/>
      <c r="H54" s="42"/>
      <c r="I54" s="42"/>
      <c r="J54" s="42"/>
      <c r="K54" s="42"/>
      <c r="L54" s="42"/>
      <c r="M54" s="42"/>
      <c r="N54" s="42"/>
      <c r="O54" s="42"/>
      <c r="P54" s="42"/>
      <c r="Q54" s="42"/>
      <c r="R54" s="42"/>
    </row>
    <row r="55" spans="1:18" s="43" customFormat="1" ht="24.75" customHeight="1" x14ac:dyDescent="0.35">
      <c r="A55" s="42"/>
      <c r="B55" s="42"/>
      <c r="C55" s="46">
        <v>43</v>
      </c>
      <c r="D55" s="49">
        <v>41105.465446875001</v>
      </c>
      <c r="E55" s="50">
        <f>IF('Bike Times'!$C55="","",'Bike Times'!$D55-VLOOKUP($C55,'List of Entrants'!$A$4:$G$954,7,0))</f>
        <v>41105.01175474537</v>
      </c>
      <c r="F55" s="51"/>
      <c r="G55" s="42"/>
      <c r="H55" s="42"/>
      <c r="I55" s="42"/>
      <c r="J55" s="42"/>
      <c r="K55" s="42"/>
      <c r="L55" s="42"/>
      <c r="M55" s="42"/>
      <c r="N55" s="42"/>
      <c r="O55" s="42"/>
      <c r="P55" s="42"/>
      <c r="Q55" s="42"/>
      <c r="R55" s="42"/>
    </row>
    <row r="56" spans="1:18" s="43" customFormat="1" ht="24.75" customHeight="1" x14ac:dyDescent="0.35">
      <c r="A56" s="42"/>
      <c r="B56" s="42"/>
      <c r="C56" s="46">
        <v>32</v>
      </c>
      <c r="D56" s="49">
        <v>41105.465566782404</v>
      </c>
      <c r="E56" s="50">
        <f>IF('Bike Times'!$C56="","",'Bike Times'!$D56-VLOOKUP($C56,'List of Entrants'!$A$4:$G$954,7,0))</f>
        <v>41105.011874652773</v>
      </c>
      <c r="F56" s="51"/>
      <c r="G56" s="42"/>
      <c r="H56" s="42"/>
      <c r="I56" s="42"/>
      <c r="J56" s="42"/>
      <c r="K56" s="42"/>
      <c r="L56" s="42"/>
      <c r="M56" s="42"/>
      <c r="N56" s="42"/>
      <c r="O56" s="42"/>
      <c r="P56" s="42"/>
      <c r="Q56" s="42"/>
      <c r="R56" s="42"/>
    </row>
    <row r="57" spans="1:18" s="43" customFormat="1" ht="24.75" customHeight="1" x14ac:dyDescent="0.35">
      <c r="A57" s="42"/>
      <c r="B57" s="42"/>
      <c r="C57" s="46">
        <v>36</v>
      </c>
      <c r="D57" s="49">
        <v>41105.465735069447</v>
      </c>
      <c r="E57" s="50">
        <f>IF('Bike Times'!$C57="","",'Bike Times'!$D57-VLOOKUP($C57,'List of Entrants'!$A$4:$G$954,7,0))</f>
        <v>41105.012042939816</v>
      </c>
      <c r="F57" s="51"/>
      <c r="G57" s="42"/>
      <c r="H57" s="42"/>
      <c r="I57" s="42"/>
      <c r="J57" s="42"/>
      <c r="K57" s="42"/>
      <c r="L57" s="42"/>
      <c r="M57" s="42"/>
      <c r="N57" s="42"/>
      <c r="O57" s="42"/>
      <c r="P57" s="42"/>
      <c r="Q57" s="42"/>
      <c r="R57" s="42"/>
    </row>
    <row r="58" spans="1:18" s="43" customFormat="1" ht="24.75" customHeight="1" x14ac:dyDescent="0.35">
      <c r="A58" s="42"/>
      <c r="B58" s="42"/>
      <c r="C58" s="46">
        <v>27</v>
      </c>
      <c r="D58" s="49">
        <v>41105.465809143519</v>
      </c>
      <c r="E58" s="50">
        <f>IF('Bike Times'!$C58="","",'Bike Times'!$D58-VLOOKUP($C58,'List of Entrants'!$A$4:$G$954,7,0))</f>
        <v>41105.012117013888</v>
      </c>
      <c r="F58" s="51"/>
      <c r="G58" s="42"/>
      <c r="H58" s="42"/>
      <c r="I58" s="42"/>
      <c r="J58" s="42"/>
      <c r="K58" s="42"/>
      <c r="L58" s="42"/>
      <c r="M58" s="42"/>
      <c r="N58" s="42"/>
      <c r="O58" s="42"/>
      <c r="P58" s="42"/>
      <c r="Q58" s="42"/>
      <c r="R58" s="42"/>
    </row>
    <row r="59" spans="1:18" s="43" customFormat="1" ht="24.75" customHeight="1" x14ac:dyDescent="0.35">
      <c r="A59" s="42"/>
      <c r="B59" s="42"/>
      <c r="C59" s="46">
        <v>59</v>
      </c>
      <c r="D59" s="49">
        <v>41105.465822800928</v>
      </c>
      <c r="E59" s="50">
        <f>IF('Bike Times'!$C59="","",'Bike Times'!$D59-VLOOKUP($C59,'List of Entrants'!$A$4:$G$954,7,0))</f>
        <v>41105.012130671297</v>
      </c>
      <c r="F59" s="51"/>
      <c r="G59" s="42"/>
      <c r="H59" s="42"/>
      <c r="I59" s="42"/>
      <c r="J59" s="42"/>
      <c r="K59" s="42"/>
      <c r="L59" s="42"/>
      <c r="M59" s="42"/>
      <c r="N59" s="42"/>
      <c r="O59" s="42"/>
      <c r="P59" s="42"/>
      <c r="Q59" s="42"/>
      <c r="R59" s="42"/>
    </row>
    <row r="60" spans="1:18" s="43" customFormat="1" ht="24.75" customHeight="1" x14ac:dyDescent="0.35">
      <c r="A60" s="42"/>
      <c r="B60" s="42"/>
      <c r="C60" s="46">
        <v>53</v>
      </c>
      <c r="D60" s="49">
        <v>41105.466825347219</v>
      </c>
      <c r="E60" s="50">
        <f>IF('Bike Times'!$C60="","",'Bike Times'!$D60-VLOOKUP($C60,'List of Entrants'!$A$4:$G$954,7,0))</f>
        <v>41105.013133217588</v>
      </c>
      <c r="F60" s="51"/>
      <c r="G60" s="42"/>
      <c r="H60" s="42"/>
      <c r="I60" s="42"/>
      <c r="J60" s="42"/>
      <c r="K60" s="42"/>
      <c r="L60" s="42"/>
      <c r="M60" s="42"/>
      <c r="N60" s="42"/>
      <c r="O60" s="42"/>
      <c r="P60" s="42"/>
      <c r="Q60" s="42"/>
      <c r="R60" s="42"/>
    </row>
    <row r="61" spans="1:18" s="43" customFormat="1" ht="24.75" customHeight="1" x14ac:dyDescent="0.35">
      <c r="A61" s="42"/>
      <c r="B61" s="42"/>
      <c r="C61" s="46">
        <v>52</v>
      </c>
      <c r="D61" s="49">
        <v>41105.466927893518</v>
      </c>
      <c r="E61" s="50">
        <f>IF('Bike Times'!$C61="","",'Bike Times'!$D61-VLOOKUP($C61,'List of Entrants'!$A$4:$G$954,7,0))</f>
        <v>41105.013235763887</v>
      </c>
      <c r="F61" s="51"/>
      <c r="G61" s="42"/>
      <c r="H61" s="42"/>
      <c r="I61" s="42"/>
      <c r="J61" s="42"/>
      <c r="K61" s="42"/>
      <c r="L61" s="42"/>
      <c r="M61" s="42"/>
      <c r="N61" s="42"/>
      <c r="O61" s="42"/>
      <c r="P61" s="42"/>
      <c r="Q61" s="42"/>
      <c r="R61" s="42"/>
    </row>
    <row r="62" spans="1:18" s="43" customFormat="1" ht="24.75" customHeight="1" x14ac:dyDescent="0.35">
      <c r="A62" s="42"/>
      <c r="B62" s="42"/>
      <c r="C62" s="46">
        <v>42</v>
      </c>
      <c r="D62" s="49">
        <v>41105.467011574074</v>
      </c>
      <c r="E62" s="50">
        <f>IF('Bike Times'!$C62="","",'Bike Times'!$D62-VLOOKUP($C62,'List of Entrants'!$A$4:$G$954,7,0))</f>
        <v>41105.013319444442</v>
      </c>
      <c r="F62" s="51"/>
      <c r="G62" s="42"/>
      <c r="H62" s="42"/>
      <c r="I62" s="42"/>
      <c r="J62" s="42"/>
      <c r="K62" s="42"/>
      <c r="L62" s="42"/>
      <c r="M62" s="42"/>
      <c r="N62" s="42"/>
      <c r="O62" s="42"/>
      <c r="P62" s="42"/>
      <c r="Q62" s="42"/>
      <c r="R62" s="42"/>
    </row>
    <row r="63" spans="1:18" s="43" customFormat="1" ht="24.75" customHeight="1" x14ac:dyDescent="0.35">
      <c r="A63" s="42"/>
      <c r="B63" s="42"/>
      <c r="C63" s="46">
        <v>34</v>
      </c>
      <c r="D63" s="49">
        <v>41105.468699305558</v>
      </c>
      <c r="E63" s="50">
        <f>IF('Bike Times'!$C63="","",'Bike Times'!$D63-VLOOKUP($C63,'List of Entrants'!$A$4:$G$954,7,0))</f>
        <v>41105.015007175927</v>
      </c>
      <c r="F63" s="51"/>
      <c r="G63" s="42"/>
      <c r="H63" s="42"/>
      <c r="I63" s="42"/>
      <c r="J63" s="42"/>
      <c r="K63" s="42"/>
      <c r="L63" s="42"/>
      <c r="M63" s="42"/>
      <c r="N63" s="42"/>
      <c r="O63" s="42"/>
      <c r="P63" s="42"/>
      <c r="Q63" s="42"/>
      <c r="R63" s="42"/>
    </row>
    <row r="64" spans="1:18" s="43" customFormat="1" ht="24.75" customHeight="1" x14ac:dyDescent="0.35">
      <c r="A64" s="42"/>
      <c r="B64" s="42"/>
      <c r="C64" s="46">
        <v>64</v>
      </c>
      <c r="D64" s="49">
        <v>41105.504363888889</v>
      </c>
      <c r="E64" s="50">
        <f>IF('Bike Times'!$C64="","",'Bike Times'!$D64-VLOOKUP($C64,'List of Entrants'!$A$4:$G$954,7,0))</f>
        <v>41105.011308333334</v>
      </c>
      <c r="F64" s="51"/>
      <c r="G64" s="42"/>
      <c r="H64" s="42"/>
      <c r="I64" s="42"/>
      <c r="J64" s="42"/>
      <c r="K64" s="42"/>
      <c r="L64" s="42"/>
      <c r="M64" s="42"/>
      <c r="N64" s="42"/>
      <c r="O64" s="42"/>
      <c r="P64" s="42"/>
      <c r="Q64" s="42"/>
      <c r="R64" s="42"/>
    </row>
    <row r="65" spans="1:18" s="43" customFormat="1" ht="24.75" customHeight="1" x14ac:dyDescent="0.35">
      <c r="A65" s="42"/>
      <c r="B65" s="42"/>
      <c r="C65" s="46">
        <v>76</v>
      </c>
      <c r="D65" s="49">
        <v>41105.504599768516</v>
      </c>
      <c r="E65" s="50">
        <f>IF('Bike Times'!$C65="","",'Bike Times'!$D65-VLOOKUP($C65,'List of Entrants'!$A$4:$G$954,7,0))</f>
        <v>41105.011544212961</v>
      </c>
      <c r="F65" s="51"/>
      <c r="G65" s="42"/>
      <c r="H65" s="42"/>
      <c r="I65" s="42"/>
      <c r="J65" s="42"/>
      <c r="K65" s="42"/>
      <c r="L65" s="42"/>
      <c r="M65" s="42"/>
      <c r="N65" s="42"/>
      <c r="O65" s="42"/>
      <c r="P65" s="42"/>
      <c r="Q65" s="42"/>
      <c r="R65" s="42"/>
    </row>
    <row r="66" spans="1:18" s="43" customFormat="1" ht="24.75" customHeight="1" x14ac:dyDescent="0.35">
      <c r="A66" s="42"/>
      <c r="B66" s="42"/>
      <c r="C66" s="46">
        <v>68</v>
      </c>
      <c r="D66" s="49">
        <v>41105.505259606478</v>
      </c>
      <c r="E66" s="50">
        <f>IF('Bike Times'!$C66="","",'Bike Times'!$D66-VLOOKUP($C66,'List of Entrants'!$A$4:$G$954,7,0))</f>
        <v>41105.012204050923</v>
      </c>
      <c r="F66" s="51"/>
      <c r="G66" s="42"/>
      <c r="H66" s="42"/>
      <c r="I66" s="42"/>
      <c r="J66" s="42"/>
      <c r="K66" s="42"/>
      <c r="L66" s="42"/>
      <c r="M66" s="42"/>
      <c r="N66" s="42"/>
      <c r="O66" s="42"/>
      <c r="P66" s="42"/>
      <c r="Q66" s="42"/>
      <c r="R66" s="42"/>
    </row>
    <row r="67" spans="1:18" s="43" customFormat="1" ht="24.75" customHeight="1" x14ac:dyDescent="0.35">
      <c r="A67" s="42"/>
      <c r="B67" s="42"/>
      <c r="C67" s="46">
        <v>67</v>
      </c>
      <c r="D67" s="49">
        <v>41105.50560138889</v>
      </c>
      <c r="E67" s="50">
        <f>IF('Bike Times'!$C67="","",'Bike Times'!$D67-VLOOKUP($C67,'List of Entrants'!$A$4:$G$954,7,0))</f>
        <v>41105.012545833335</v>
      </c>
      <c r="F67" s="51"/>
      <c r="G67" s="42"/>
      <c r="H67" s="42"/>
      <c r="I67" s="42"/>
      <c r="J67" s="42"/>
      <c r="K67" s="42"/>
      <c r="L67" s="42"/>
      <c r="M67" s="42"/>
      <c r="N67" s="42"/>
      <c r="O67" s="42"/>
      <c r="P67" s="42"/>
      <c r="Q67" s="42"/>
      <c r="R67" s="42"/>
    </row>
    <row r="68" spans="1:18" s="43" customFormat="1" ht="24.75" customHeight="1" x14ac:dyDescent="0.35">
      <c r="A68" s="42"/>
      <c r="B68" s="42"/>
      <c r="C68" s="46">
        <v>73</v>
      </c>
      <c r="D68" s="49">
        <v>41105.505822916668</v>
      </c>
      <c r="E68" s="50">
        <f>IF('Bike Times'!$C68="","",'Bike Times'!$D68-VLOOKUP($C68,'List of Entrants'!$A$4:$G$954,7,0))</f>
        <v>41105.012767361113</v>
      </c>
      <c r="F68" s="51"/>
      <c r="G68" s="42"/>
      <c r="H68" s="42"/>
      <c r="I68" s="42"/>
      <c r="J68" s="42"/>
      <c r="K68" s="42"/>
      <c r="L68" s="42"/>
      <c r="M68" s="42"/>
      <c r="N68" s="42"/>
      <c r="O68" s="42"/>
      <c r="P68" s="42"/>
      <c r="Q68" s="42"/>
      <c r="R68" s="42"/>
    </row>
    <row r="69" spans="1:18" s="43" customFormat="1" ht="24.75" customHeight="1" x14ac:dyDescent="0.35">
      <c r="A69" s="42"/>
      <c r="B69" s="42"/>
      <c r="C69" s="46">
        <v>71</v>
      </c>
      <c r="D69" s="49">
        <v>41105.505977083332</v>
      </c>
      <c r="E69" s="50">
        <f>IF('Bike Times'!$C69="","",'Bike Times'!$D69-VLOOKUP($C69,'List of Entrants'!$A$4:$G$954,7,0))</f>
        <v>41105.012921527778</v>
      </c>
      <c r="F69" s="51"/>
      <c r="G69" s="42"/>
      <c r="H69" s="42"/>
      <c r="I69" s="42"/>
      <c r="J69" s="42"/>
      <c r="K69" s="42"/>
      <c r="L69" s="42"/>
      <c r="M69" s="42"/>
      <c r="N69" s="42"/>
      <c r="O69" s="42"/>
      <c r="P69" s="42"/>
      <c r="Q69" s="42"/>
      <c r="R69" s="42"/>
    </row>
    <row r="70" spans="1:18" s="43" customFormat="1" ht="24.75" customHeight="1" x14ac:dyDescent="0.35">
      <c r="A70" s="42"/>
      <c r="B70" s="42"/>
      <c r="C70" s="46">
        <v>75</v>
      </c>
      <c r="D70" s="49">
        <v>41105.506253009262</v>
      </c>
      <c r="E70" s="50">
        <f>IF('Bike Times'!$C70="","",'Bike Times'!$D70-VLOOKUP($C70,'List of Entrants'!$A$4:$G$954,7,0))</f>
        <v>41105.013197453707</v>
      </c>
      <c r="F70" s="51"/>
      <c r="G70" s="42"/>
      <c r="H70" s="42"/>
      <c r="I70" s="42"/>
      <c r="J70" s="42"/>
      <c r="K70" s="42"/>
      <c r="L70" s="42"/>
      <c r="M70" s="42"/>
      <c r="N70" s="42"/>
      <c r="O70" s="42"/>
      <c r="P70" s="42"/>
      <c r="Q70" s="42"/>
      <c r="R70" s="42"/>
    </row>
    <row r="71" spans="1:18" s="43" customFormat="1" ht="24.75" customHeight="1" x14ac:dyDescent="0.35">
      <c r="A71" s="42"/>
      <c r="B71" s="42"/>
      <c r="C71" s="46">
        <v>77</v>
      </c>
      <c r="D71" s="49">
        <v>41105.506377546299</v>
      </c>
      <c r="E71" s="50">
        <f>IF('Bike Times'!$C71="","",'Bike Times'!$D71-VLOOKUP($C71,'List of Entrants'!$A$4:$G$954,7,0))</f>
        <v>41105.013321990744</v>
      </c>
      <c r="F71" s="51"/>
      <c r="G71" s="42"/>
      <c r="H71" s="42"/>
      <c r="I71" s="42"/>
      <c r="J71" s="42"/>
      <c r="K71" s="42"/>
      <c r="L71" s="42"/>
      <c r="M71" s="42"/>
      <c r="N71" s="42"/>
      <c r="O71" s="42"/>
      <c r="P71" s="42"/>
      <c r="Q71" s="42"/>
      <c r="R71" s="42"/>
    </row>
    <row r="72" spans="1:18" s="43" customFormat="1" ht="24.75" customHeight="1" x14ac:dyDescent="0.35">
      <c r="A72" s="42"/>
      <c r="B72" s="42"/>
      <c r="C72" s="46"/>
      <c r="D72" s="49">
        <v>41105.506544097225</v>
      </c>
      <c r="E72" s="50" t="str">
        <f>IF('Bike Times'!$C72="","",'Bike Times'!$D72-VLOOKUP($C72,'List of Entrants'!$A$4:$G$954,7,0))</f>
        <v/>
      </c>
      <c r="F72" s="51"/>
      <c r="G72" s="42"/>
      <c r="H72" s="42"/>
      <c r="I72" s="42"/>
      <c r="J72" s="42"/>
      <c r="K72" s="42"/>
      <c r="L72" s="42"/>
      <c r="M72" s="42"/>
      <c r="N72" s="42"/>
      <c r="O72" s="42"/>
      <c r="P72" s="42"/>
      <c r="Q72" s="42"/>
      <c r="R72" s="42"/>
    </row>
    <row r="73" spans="1:18" s="43" customFormat="1" ht="24.75" customHeight="1" x14ac:dyDescent="0.35">
      <c r="A73" s="42"/>
      <c r="B73" s="42"/>
      <c r="C73" s="46">
        <v>66</v>
      </c>
      <c r="D73" s="49">
        <v>41105.506671527779</v>
      </c>
      <c r="E73" s="50">
        <f>IF('Bike Times'!$C73="","",'Bike Times'!$D73-VLOOKUP($C73,'List of Entrants'!$A$4:$G$954,7,0))</f>
        <v>41105.013615972224</v>
      </c>
      <c r="F73" s="51"/>
      <c r="G73" s="42"/>
      <c r="H73" s="42"/>
      <c r="I73" s="42"/>
      <c r="J73" s="42"/>
      <c r="K73" s="42"/>
      <c r="L73" s="42"/>
      <c r="M73" s="42"/>
      <c r="N73" s="42"/>
      <c r="O73" s="42"/>
      <c r="P73" s="42"/>
      <c r="Q73" s="42"/>
      <c r="R73" s="42"/>
    </row>
    <row r="74" spans="1:18" s="43" customFormat="1" ht="24.75" customHeight="1" x14ac:dyDescent="0.35">
      <c r="A74" s="42"/>
      <c r="B74" s="42"/>
      <c r="C74" s="46">
        <v>65</v>
      </c>
      <c r="D74" s="49">
        <v>41105.506773379631</v>
      </c>
      <c r="E74" s="50">
        <f>IF('Bike Times'!$C74="","",'Bike Times'!$D74-VLOOKUP($C74,'List of Entrants'!$A$4:$G$954,7,0))</f>
        <v>41105.013717824077</v>
      </c>
      <c r="F74" s="51"/>
      <c r="G74" s="42"/>
      <c r="H74" s="42"/>
      <c r="I74" s="42"/>
      <c r="J74" s="42"/>
      <c r="K74" s="42"/>
      <c r="L74" s="42"/>
      <c r="M74" s="42"/>
      <c r="N74" s="42"/>
      <c r="O74" s="42"/>
      <c r="P74" s="42"/>
      <c r="Q74" s="42"/>
      <c r="R74" s="42"/>
    </row>
    <row r="75" spans="1:18" s="43" customFormat="1" ht="24.75" customHeight="1" x14ac:dyDescent="0.35">
      <c r="A75" s="42"/>
      <c r="B75" s="42"/>
      <c r="C75" s="46">
        <v>72</v>
      </c>
      <c r="D75" s="49">
        <v>41105.507077546295</v>
      </c>
      <c r="E75" s="50">
        <f>IF('Bike Times'!$C75="","",'Bike Times'!$D75-VLOOKUP($C75,'List of Entrants'!$A$4:$G$954,7,0))</f>
        <v>41105.014021990741</v>
      </c>
      <c r="F75" s="51"/>
      <c r="G75" s="42"/>
      <c r="H75" s="42"/>
      <c r="I75" s="42"/>
      <c r="J75" s="42"/>
      <c r="K75" s="42"/>
      <c r="L75" s="42"/>
      <c r="M75" s="42"/>
      <c r="N75" s="42"/>
      <c r="O75" s="42"/>
      <c r="P75" s="42"/>
      <c r="Q75" s="42"/>
      <c r="R75" s="42"/>
    </row>
    <row r="76" spans="1:18" s="43" customFormat="1" ht="24.75" customHeight="1" x14ac:dyDescent="0.35">
      <c r="A76" s="42"/>
      <c r="B76" s="42"/>
      <c r="C76" s="46">
        <v>61</v>
      </c>
      <c r="D76" s="49">
        <v>41105.507494791666</v>
      </c>
      <c r="E76" s="50">
        <f>IF('Bike Times'!$C76="","",'Bike Times'!$D76-VLOOKUP($C76,'List of Entrants'!$A$4:$G$954,7,0))</f>
        <v>41105.014439236111</v>
      </c>
      <c r="F76" s="51"/>
      <c r="G76" s="42"/>
      <c r="H76" s="42"/>
      <c r="I76" s="42"/>
      <c r="J76" s="42"/>
      <c r="K76" s="42"/>
      <c r="L76" s="42"/>
      <c r="M76" s="42"/>
      <c r="N76" s="42"/>
      <c r="O76" s="42"/>
      <c r="P76" s="42"/>
      <c r="Q76" s="42"/>
      <c r="R76" s="42"/>
    </row>
    <row r="77" spans="1:18" s="43" customFormat="1" ht="24.75" customHeight="1" x14ac:dyDescent="0.35">
      <c r="A77" s="42"/>
      <c r="B77" s="42"/>
      <c r="C77" s="46">
        <v>81</v>
      </c>
      <c r="D77" s="49">
        <v>41105.507674305554</v>
      </c>
      <c r="E77" s="50">
        <f>IF('Bike Times'!$C77="","",'Bike Times'!$D77-VLOOKUP($C77,'List of Entrants'!$A$4:$G$954,7,0))</f>
        <v>41105.014618749999</v>
      </c>
      <c r="F77" s="51"/>
      <c r="G77" s="42"/>
      <c r="H77" s="42"/>
      <c r="I77" s="42"/>
      <c r="J77" s="42"/>
      <c r="K77" s="42"/>
      <c r="L77" s="42"/>
      <c r="M77" s="42"/>
      <c r="N77" s="42"/>
      <c r="O77" s="42"/>
      <c r="P77" s="42"/>
      <c r="Q77" s="42"/>
      <c r="R77" s="42"/>
    </row>
    <row r="78" spans="1:18" s="43" customFormat="1" ht="24.75" customHeight="1" x14ac:dyDescent="0.35">
      <c r="A78" s="42"/>
      <c r="B78" s="42"/>
      <c r="C78" s="46">
        <v>62</v>
      </c>
      <c r="D78" s="49">
        <v>41105.507835879631</v>
      </c>
      <c r="E78" s="50">
        <f>IF('Bike Times'!$C78="","",'Bike Times'!$D78-VLOOKUP($C78,'List of Entrants'!$A$4:$G$954,7,0))</f>
        <v>41105.014780324076</v>
      </c>
      <c r="F78" s="51"/>
      <c r="G78" s="42"/>
      <c r="H78" s="42"/>
      <c r="I78" s="42"/>
      <c r="J78" s="42"/>
      <c r="K78" s="42"/>
      <c r="L78" s="42"/>
      <c r="M78" s="42"/>
      <c r="N78" s="42"/>
      <c r="O78" s="42"/>
      <c r="P78" s="42"/>
      <c r="Q78" s="42"/>
      <c r="R78" s="42"/>
    </row>
    <row r="79" spans="1:18" s="43" customFormat="1" ht="24.75" customHeight="1" x14ac:dyDescent="0.35">
      <c r="A79" s="42"/>
      <c r="B79" s="42"/>
      <c r="C79" s="46">
        <v>79</v>
      </c>
      <c r="D79" s="49">
        <v>41105.508258217589</v>
      </c>
      <c r="E79" s="50">
        <f>IF('Bike Times'!$C79="","",'Bike Times'!$D79-VLOOKUP($C79,'List of Entrants'!$A$4:$G$954,7,0))</f>
        <v>41105.015202662034</v>
      </c>
      <c r="F79" s="51"/>
      <c r="G79" s="42"/>
      <c r="H79" s="42"/>
      <c r="I79" s="42"/>
      <c r="J79" s="42"/>
      <c r="K79" s="42"/>
      <c r="L79" s="42"/>
      <c r="M79" s="42"/>
      <c r="N79" s="42"/>
      <c r="O79" s="42"/>
      <c r="P79" s="42"/>
      <c r="Q79" s="42"/>
      <c r="R79" s="42"/>
    </row>
    <row r="80" spans="1:18" s="43" customFormat="1" ht="24.75" customHeight="1" x14ac:dyDescent="0.35">
      <c r="A80" s="42"/>
      <c r="B80" s="42"/>
      <c r="C80" s="46">
        <v>74</v>
      </c>
      <c r="D80" s="49">
        <v>41105.508290393518</v>
      </c>
      <c r="E80" s="50">
        <f>IF('Bike Times'!$C80="","",'Bike Times'!$D80-VLOOKUP($C80,'List of Entrants'!$A$4:$G$954,7,0))</f>
        <v>41105.015234837963</v>
      </c>
      <c r="F80" s="51"/>
      <c r="G80" s="42"/>
      <c r="H80" s="42"/>
      <c r="I80" s="42"/>
      <c r="J80" s="42"/>
      <c r="K80" s="42"/>
      <c r="L80" s="42"/>
      <c r="M80" s="42"/>
      <c r="N80" s="42"/>
      <c r="O80" s="42"/>
      <c r="P80" s="42"/>
      <c r="Q80" s="42"/>
      <c r="R80" s="42"/>
    </row>
    <row r="81" spans="1:18" s="43" customFormat="1" ht="24.75" customHeight="1" x14ac:dyDescent="0.35">
      <c r="A81" s="42"/>
      <c r="B81" s="42"/>
      <c r="C81" s="46">
        <v>80</v>
      </c>
      <c r="D81" s="49">
        <v>41105.511198958331</v>
      </c>
      <c r="E81" s="50">
        <f>IF('Bike Times'!$C81="","",'Bike Times'!$D81-VLOOKUP($C81,'List of Entrants'!$A$4:$G$954,7,0))</f>
        <v>41105.018143402776</v>
      </c>
      <c r="F81" s="51"/>
      <c r="G81" s="42"/>
      <c r="H81" s="42"/>
      <c r="I81" s="42"/>
      <c r="J81" s="42"/>
      <c r="K81" s="42"/>
      <c r="L81" s="42"/>
      <c r="M81" s="42"/>
      <c r="N81" s="42"/>
      <c r="O81" s="42"/>
      <c r="P81" s="42"/>
      <c r="Q81" s="42"/>
      <c r="R81" s="42"/>
    </row>
    <row r="82" spans="1:18" s="43" customFormat="1" ht="24.75" customHeight="1" x14ac:dyDescent="0.35">
      <c r="A82" s="42"/>
      <c r="B82" s="42"/>
      <c r="C82" s="46">
        <v>85</v>
      </c>
      <c r="D82" s="49">
        <v>41105.534946180553</v>
      </c>
      <c r="E82" s="50">
        <f>IF('Bike Times'!$C82="","",'Bike Times'!$D82-VLOOKUP($C82,'List of Entrants'!$A$4:$G$954,7,0))</f>
        <v>41105.014112847217</v>
      </c>
      <c r="F82" s="51"/>
      <c r="G82" s="42"/>
      <c r="H82" s="42"/>
      <c r="I82" s="42"/>
      <c r="J82" s="42"/>
      <c r="K82" s="42"/>
      <c r="L82" s="42"/>
      <c r="M82" s="42"/>
      <c r="N82" s="42"/>
      <c r="O82" s="42"/>
      <c r="P82" s="42"/>
      <c r="Q82" s="42"/>
      <c r="R82" s="42"/>
    </row>
    <row r="83" spans="1:18" s="43" customFormat="1" ht="24.75" customHeight="1" x14ac:dyDescent="0.35">
      <c r="A83" s="42"/>
      <c r="B83" s="42"/>
      <c r="C83" s="46">
        <v>99</v>
      </c>
      <c r="D83" s="49">
        <v>41105.535010416665</v>
      </c>
      <c r="E83" s="50">
        <f>IF('Bike Times'!$C83="","",'Bike Times'!$D83-VLOOKUP($C83,'List of Entrants'!$A$4:$G$954,7,0))</f>
        <v>41105.014177083329</v>
      </c>
      <c r="F83" s="51"/>
      <c r="G83" s="42"/>
      <c r="H83" s="42"/>
      <c r="I83" s="42"/>
      <c r="J83" s="42"/>
      <c r="K83" s="42"/>
      <c r="L83" s="42"/>
      <c r="M83" s="42"/>
      <c r="N83" s="42"/>
      <c r="O83" s="42"/>
      <c r="P83" s="42"/>
      <c r="Q83" s="42"/>
      <c r="R83" s="42"/>
    </row>
    <row r="84" spans="1:18" s="43" customFormat="1" ht="24.75" customHeight="1" x14ac:dyDescent="0.35">
      <c r="A84" s="42"/>
      <c r="B84" s="42"/>
      <c r="C84" s="46">
        <v>97</v>
      </c>
      <c r="D84" s="49">
        <v>41105.535521759259</v>
      </c>
      <c r="E84" s="50">
        <f>IF('Bike Times'!$C84="","",'Bike Times'!$D84-VLOOKUP($C84,'List of Entrants'!$A$4:$G$954,7,0))</f>
        <v>41105.014688425923</v>
      </c>
      <c r="F84" s="51"/>
      <c r="G84" s="42"/>
      <c r="H84" s="42"/>
      <c r="I84" s="42"/>
      <c r="J84" s="42"/>
      <c r="K84" s="42"/>
      <c r="L84" s="42"/>
      <c r="M84" s="42"/>
      <c r="N84" s="42"/>
      <c r="O84" s="42"/>
      <c r="P84" s="42"/>
      <c r="Q84" s="42"/>
      <c r="R84" s="42"/>
    </row>
    <row r="85" spans="1:18" s="43" customFormat="1" ht="24.75" customHeight="1" x14ac:dyDescent="0.35">
      <c r="A85" s="42"/>
      <c r="B85" s="42"/>
      <c r="C85" s="46">
        <v>88</v>
      </c>
      <c r="D85" s="49">
        <v>41105.535874074078</v>
      </c>
      <c r="E85" s="50">
        <f>IF('Bike Times'!$C85="","",'Bike Times'!$D85-VLOOKUP($C85,'List of Entrants'!$A$4:$G$954,7,0))</f>
        <v>41105.015040740742</v>
      </c>
      <c r="F85" s="51"/>
      <c r="G85" s="42"/>
      <c r="H85" s="42"/>
      <c r="I85" s="42"/>
      <c r="J85" s="42"/>
      <c r="K85" s="42"/>
      <c r="L85" s="42"/>
      <c r="M85" s="42"/>
      <c r="N85" s="42"/>
      <c r="O85" s="42"/>
      <c r="P85" s="42"/>
      <c r="Q85" s="42"/>
      <c r="R85" s="42"/>
    </row>
    <row r="86" spans="1:18" s="43" customFormat="1" ht="24.75" customHeight="1" x14ac:dyDescent="0.35">
      <c r="A86" s="42"/>
      <c r="B86" s="42"/>
      <c r="C86" s="46">
        <v>96</v>
      </c>
      <c r="D86" s="49">
        <v>41105.535893402775</v>
      </c>
      <c r="E86" s="50">
        <f>IF('Bike Times'!$C86="","",'Bike Times'!$D86-VLOOKUP($C86,'List of Entrants'!$A$4:$G$954,7,0))</f>
        <v>41105.01506006944</v>
      </c>
      <c r="F86" s="51"/>
      <c r="G86" s="42"/>
      <c r="H86" s="42"/>
      <c r="I86" s="42"/>
      <c r="J86" s="42"/>
      <c r="K86" s="42"/>
      <c r="L86" s="42"/>
      <c r="M86" s="42"/>
      <c r="N86" s="42"/>
      <c r="O86" s="42"/>
      <c r="P86" s="42"/>
      <c r="Q86" s="42"/>
      <c r="R86" s="42"/>
    </row>
    <row r="87" spans="1:18" s="43" customFormat="1" ht="24.75" customHeight="1" x14ac:dyDescent="0.35">
      <c r="A87" s="42"/>
      <c r="B87" s="42"/>
      <c r="C87" s="46">
        <v>93</v>
      </c>
      <c r="D87" s="49">
        <v>41105.53602349537</v>
      </c>
      <c r="E87" s="50">
        <f>IF('Bike Times'!$C87="","",'Bike Times'!$D87-VLOOKUP($C87,'List of Entrants'!$A$4:$G$954,7,0))</f>
        <v>41105.015190162034</v>
      </c>
      <c r="F87" s="51"/>
      <c r="G87" s="42"/>
      <c r="H87" s="42"/>
      <c r="I87" s="42"/>
      <c r="J87" s="42"/>
      <c r="K87" s="42"/>
      <c r="L87" s="42"/>
      <c r="M87" s="42"/>
      <c r="N87" s="42"/>
      <c r="O87" s="42"/>
      <c r="P87" s="42"/>
      <c r="Q87" s="42"/>
      <c r="R87" s="42"/>
    </row>
    <row r="88" spans="1:18" s="43" customFormat="1" ht="24.75" customHeight="1" x14ac:dyDescent="0.35">
      <c r="A88" s="42"/>
      <c r="B88" s="42"/>
      <c r="C88" s="46">
        <v>92</v>
      </c>
      <c r="D88" s="49">
        <v>41105.536096643518</v>
      </c>
      <c r="E88" s="50">
        <f>IF('Bike Times'!$C88="","",'Bike Times'!$D88-VLOOKUP($C88,'List of Entrants'!$A$4:$G$954,7,0))</f>
        <v>41105.015263310182</v>
      </c>
      <c r="F88" s="51"/>
      <c r="G88" s="42"/>
      <c r="H88" s="42"/>
      <c r="I88" s="42"/>
      <c r="J88" s="42"/>
      <c r="K88" s="42"/>
      <c r="L88" s="42"/>
      <c r="M88" s="42"/>
      <c r="N88" s="42"/>
      <c r="O88" s="42"/>
      <c r="P88" s="42"/>
      <c r="Q88" s="42"/>
      <c r="R88" s="42"/>
    </row>
    <row r="89" spans="1:18" s="43" customFormat="1" ht="24.75" customHeight="1" x14ac:dyDescent="0.35">
      <c r="A89" s="42"/>
      <c r="B89" s="42"/>
      <c r="C89" s="46">
        <v>86</v>
      </c>
      <c r="D89" s="49">
        <v>41105.536735416666</v>
      </c>
      <c r="E89" s="50">
        <f>IF('Bike Times'!$C89="","",'Bike Times'!$D89-VLOOKUP($C89,'List of Entrants'!$A$4:$G$954,7,0))</f>
        <v>41105.015902083331</v>
      </c>
      <c r="F89" s="51"/>
      <c r="G89" s="42"/>
      <c r="H89" s="42"/>
      <c r="I89" s="42"/>
      <c r="J89" s="42"/>
      <c r="K89" s="42"/>
      <c r="L89" s="42"/>
      <c r="M89" s="42"/>
      <c r="N89" s="42"/>
      <c r="O89" s="42"/>
      <c r="P89" s="42"/>
      <c r="Q89" s="42"/>
      <c r="R89" s="42"/>
    </row>
    <row r="90" spans="1:18" s="43" customFormat="1" ht="24.75" customHeight="1" x14ac:dyDescent="0.35">
      <c r="A90" s="42"/>
      <c r="B90" s="42"/>
      <c r="C90" s="46">
        <v>91</v>
      </c>
      <c r="D90" s="49">
        <v>41105.537216319448</v>
      </c>
      <c r="E90" s="50">
        <f>IF('Bike Times'!$C90="","",'Bike Times'!$D90-VLOOKUP($C90,'List of Entrants'!$A$4:$G$954,7,0))</f>
        <v>41105.016382986112</v>
      </c>
      <c r="F90" s="51"/>
      <c r="G90" s="42"/>
      <c r="H90" s="42"/>
      <c r="I90" s="42"/>
      <c r="J90" s="42"/>
      <c r="K90" s="42"/>
      <c r="L90" s="42"/>
      <c r="M90" s="42"/>
      <c r="N90" s="42"/>
      <c r="O90" s="42"/>
      <c r="P90" s="42"/>
      <c r="Q90" s="42"/>
      <c r="R90" s="42"/>
    </row>
    <row r="91" spans="1:18" s="43" customFormat="1" ht="24.75" customHeight="1" x14ac:dyDescent="0.35">
      <c r="A91" s="42"/>
      <c r="B91" s="42"/>
      <c r="C91" s="46">
        <v>90</v>
      </c>
      <c r="D91" s="49">
        <v>41105.537666898148</v>
      </c>
      <c r="E91" s="50">
        <f>IF('Bike Times'!$C91="","",'Bike Times'!$D91-VLOOKUP($C91,'List of Entrants'!$A$4:$G$954,7,0))</f>
        <v>41105.016833564812</v>
      </c>
      <c r="F91" s="51"/>
      <c r="G91" s="42"/>
      <c r="H91" s="42"/>
      <c r="I91" s="42"/>
      <c r="J91" s="42"/>
      <c r="K91" s="42"/>
      <c r="L91" s="42"/>
      <c r="M91" s="42"/>
      <c r="N91" s="42"/>
      <c r="O91" s="42"/>
      <c r="P91" s="42"/>
      <c r="Q91" s="42"/>
      <c r="R91" s="42"/>
    </row>
    <row r="92" spans="1:18" s="43" customFormat="1" ht="24.75" customHeight="1" x14ac:dyDescent="0.35">
      <c r="A92" s="42"/>
      <c r="B92" s="42"/>
      <c r="C92" s="46">
        <v>83</v>
      </c>
      <c r="D92" s="49">
        <v>41105.539014930553</v>
      </c>
      <c r="E92" s="50">
        <f>IF('Bike Times'!$C92="","",'Bike Times'!$D92-VLOOKUP($C92,'List of Entrants'!$A$4:$G$954,7,0))</f>
        <v>41105.018181597217</v>
      </c>
      <c r="F92" s="51"/>
      <c r="G92" s="42"/>
      <c r="H92" s="42"/>
      <c r="I92" s="42"/>
      <c r="J92" s="42"/>
      <c r="K92" s="42"/>
      <c r="L92" s="42"/>
      <c r="M92" s="42"/>
      <c r="N92" s="42"/>
      <c r="O92" s="42"/>
      <c r="P92" s="42"/>
      <c r="Q92" s="42"/>
      <c r="R92" s="42"/>
    </row>
    <row r="93" spans="1:18" s="43" customFormat="1" ht="24.75" customHeight="1" x14ac:dyDescent="0.35">
      <c r="A93" s="42"/>
      <c r="B93" s="42"/>
      <c r="C93" s="46">
        <v>89</v>
      </c>
      <c r="D93" s="49">
        <v>41105.539730555553</v>
      </c>
      <c r="E93" s="50">
        <f>IF('Bike Times'!$C93="","",'Bike Times'!$D93-VLOOKUP($C93,'List of Entrants'!$A$4:$G$954,7,0))</f>
        <v>41105.018897222217</v>
      </c>
      <c r="F93" s="51"/>
      <c r="G93" s="42"/>
      <c r="H93" s="42"/>
      <c r="I93" s="42"/>
      <c r="J93" s="42"/>
      <c r="K93" s="42"/>
      <c r="L93" s="42"/>
      <c r="M93" s="42"/>
      <c r="N93" s="42"/>
      <c r="O93" s="42"/>
      <c r="P93" s="42"/>
      <c r="Q93" s="42"/>
      <c r="R93" s="42"/>
    </row>
    <row r="94" spans="1:18" s="43" customFormat="1" ht="24.75" customHeight="1" x14ac:dyDescent="0.35">
      <c r="A94" s="42"/>
      <c r="B94" s="42"/>
      <c r="C94" s="46">
        <v>95</v>
      </c>
      <c r="D94" s="49">
        <v>41105.539967013887</v>
      </c>
      <c r="E94" s="50">
        <f>IF('Bike Times'!$C94="","",'Bike Times'!$D94-VLOOKUP($C94,'List of Entrants'!$A$4:$G$954,7,0))</f>
        <v>41105.019133680551</v>
      </c>
      <c r="F94" s="51"/>
      <c r="G94" s="42"/>
      <c r="H94" s="42"/>
      <c r="I94" s="42"/>
      <c r="J94" s="42"/>
      <c r="K94" s="42"/>
      <c r="L94" s="42"/>
      <c r="M94" s="42"/>
      <c r="N94" s="42"/>
      <c r="O94" s="42"/>
      <c r="P94" s="42"/>
      <c r="Q94" s="42"/>
      <c r="R94" s="42"/>
    </row>
    <row r="95" spans="1:18" s="43" customFormat="1" ht="24.75" customHeight="1" x14ac:dyDescent="0.35">
      <c r="A95" s="42"/>
      <c r="B95" s="42"/>
      <c r="C95" s="46">
        <v>94</v>
      </c>
      <c r="D95" s="49">
        <v>41105.540247800927</v>
      </c>
      <c r="E95" s="50">
        <f>IF('Bike Times'!$C95="","",'Bike Times'!$D95-VLOOKUP($C95,'List of Entrants'!$A$4:$G$954,7,0))</f>
        <v>41105.019414467592</v>
      </c>
      <c r="F95" s="51"/>
      <c r="G95" s="42"/>
      <c r="H95" s="42"/>
      <c r="I95" s="42"/>
      <c r="J95" s="42"/>
      <c r="K95" s="42"/>
      <c r="L95" s="42"/>
      <c r="M95" s="42"/>
      <c r="N95" s="42"/>
      <c r="O95" s="42"/>
      <c r="P95" s="42"/>
      <c r="Q95" s="42"/>
      <c r="R95" s="42"/>
    </row>
    <row r="96" spans="1:18" s="43" customFormat="1" ht="24.75" customHeight="1" x14ac:dyDescent="0.35">
      <c r="A96" s="42"/>
      <c r="B96" s="42"/>
      <c r="C96" s="46">
        <v>98</v>
      </c>
      <c r="D96" s="49">
        <v>41105.541274305557</v>
      </c>
      <c r="E96" s="50">
        <f>IF('Bike Times'!$C96="","",'Bike Times'!$D96-VLOOKUP($C96,'List of Entrants'!$A$4:$G$954,7,0))</f>
        <v>41105.020440972221</v>
      </c>
      <c r="F96" s="51"/>
      <c r="G96" s="42"/>
      <c r="H96" s="42"/>
      <c r="I96" s="42"/>
      <c r="J96" s="42"/>
      <c r="K96" s="42"/>
      <c r="L96" s="42"/>
      <c r="M96" s="42"/>
      <c r="N96" s="42"/>
      <c r="O96" s="42"/>
      <c r="P96" s="42"/>
      <c r="Q96" s="42"/>
      <c r="R96" s="42"/>
    </row>
    <row r="97" spans="1:18" s="43" customFormat="1" ht="24.75" customHeight="1" x14ac:dyDescent="0.35">
      <c r="A97" s="42"/>
      <c r="B97" s="42"/>
      <c r="C97" s="46"/>
      <c r="D97" s="49"/>
      <c r="E97" s="50" t="str">
        <f>IF('Bike Times'!$C97="","",'Bike Times'!$D97-VLOOKUP($C97,'List of Entrants'!$A$4:$G$954,7,0))</f>
        <v/>
      </c>
      <c r="F97" s="51"/>
      <c r="G97" s="42"/>
      <c r="H97" s="42"/>
      <c r="I97" s="42"/>
      <c r="J97" s="42"/>
      <c r="K97" s="42"/>
      <c r="L97" s="42"/>
      <c r="M97" s="42"/>
      <c r="N97" s="42"/>
      <c r="O97" s="42"/>
      <c r="P97" s="42"/>
      <c r="Q97" s="42"/>
      <c r="R97" s="42"/>
    </row>
    <row r="98" spans="1:18" s="43" customFormat="1" ht="24.75" customHeight="1" x14ac:dyDescent="0.35">
      <c r="A98" s="42"/>
      <c r="B98" s="42"/>
      <c r="C98" s="46"/>
      <c r="D98" s="49"/>
      <c r="E98" s="50" t="str">
        <f>IF('Bike Times'!$C98="","",'Bike Times'!$D98-VLOOKUP($C98,'List of Entrants'!$A$4:$G$954,7,0))</f>
        <v/>
      </c>
      <c r="F98" s="51"/>
      <c r="G98" s="42"/>
      <c r="H98" s="42"/>
      <c r="I98" s="42"/>
      <c r="J98" s="42"/>
      <c r="K98" s="42"/>
      <c r="L98" s="42"/>
      <c r="M98" s="42"/>
      <c r="N98" s="42"/>
      <c r="O98" s="42"/>
      <c r="P98" s="42"/>
      <c r="Q98" s="42"/>
      <c r="R98" s="42"/>
    </row>
    <row r="99" spans="1:18" s="43" customFormat="1" ht="24.75" customHeight="1" x14ac:dyDescent="0.35">
      <c r="A99" s="42"/>
      <c r="B99" s="42"/>
      <c r="C99" s="46"/>
      <c r="D99" s="49"/>
      <c r="E99" s="50" t="str">
        <f>IF('Bike Times'!$C99="","",'Bike Times'!$D99-VLOOKUP($C99,'List of Entrants'!$A$4:$G$954,7,0))</f>
        <v/>
      </c>
      <c r="F99" s="51"/>
      <c r="G99" s="42"/>
      <c r="H99" s="42"/>
      <c r="I99" s="42"/>
      <c r="J99" s="42"/>
      <c r="K99" s="42"/>
      <c r="L99" s="42"/>
      <c r="M99" s="42"/>
      <c r="N99" s="42"/>
      <c r="O99" s="42"/>
      <c r="P99" s="42"/>
      <c r="Q99" s="42"/>
      <c r="R99" s="42"/>
    </row>
    <row r="100" spans="1:18" s="43" customFormat="1" ht="24.75" customHeight="1" x14ac:dyDescent="0.35">
      <c r="A100" s="42"/>
      <c r="B100" s="42"/>
      <c r="C100" s="46"/>
      <c r="D100" s="49"/>
      <c r="E100" s="50" t="str">
        <f>IF('Bike Times'!$C100="","",'Bike Times'!$D100-VLOOKUP($C100,'List of Entrants'!$A$4:$G$954,7,0))</f>
        <v/>
      </c>
      <c r="F100" s="51"/>
      <c r="G100" s="42"/>
      <c r="H100" s="42"/>
      <c r="I100" s="42"/>
      <c r="J100" s="42"/>
      <c r="K100" s="42"/>
      <c r="L100" s="42"/>
      <c r="M100" s="42"/>
      <c r="N100" s="42"/>
      <c r="O100" s="42"/>
      <c r="P100" s="42"/>
      <c r="Q100" s="42"/>
      <c r="R100" s="42"/>
    </row>
    <row r="101" spans="1:18" s="43" customFormat="1" ht="24.75" customHeight="1" x14ac:dyDescent="0.35">
      <c r="A101" s="42"/>
      <c r="B101" s="42"/>
      <c r="C101" s="46"/>
      <c r="D101" s="49"/>
      <c r="E101" s="50" t="str">
        <f>IF('Bike Times'!$C101="","",'Bike Times'!$D101-VLOOKUP($C101,'List of Entrants'!$A$4:$G$954,7,0))</f>
        <v/>
      </c>
      <c r="F101" s="51"/>
      <c r="G101" s="42"/>
      <c r="H101" s="42"/>
      <c r="I101" s="42"/>
      <c r="J101" s="42"/>
      <c r="K101" s="42"/>
      <c r="L101" s="42"/>
      <c r="M101" s="42"/>
      <c r="N101" s="42"/>
      <c r="O101" s="42"/>
      <c r="P101" s="42"/>
      <c r="Q101" s="42"/>
      <c r="R101" s="42"/>
    </row>
    <row r="102" spans="1:18" s="43" customFormat="1" ht="24.75" customHeight="1" x14ac:dyDescent="0.35">
      <c r="A102" s="42"/>
      <c r="B102" s="42"/>
      <c r="C102" s="46"/>
      <c r="D102" s="49"/>
      <c r="E102" s="50" t="str">
        <f>IF('Bike Times'!$C102="","",'Bike Times'!$D102-VLOOKUP($C102,'List of Entrants'!$A$4:$G$954,7,0))</f>
        <v/>
      </c>
      <c r="F102" s="51"/>
      <c r="G102" s="42"/>
      <c r="H102" s="42"/>
      <c r="I102" s="42"/>
      <c r="J102" s="42"/>
      <c r="K102" s="42"/>
      <c r="L102" s="42"/>
      <c r="M102" s="42"/>
      <c r="N102" s="42"/>
      <c r="O102" s="42"/>
      <c r="P102" s="42"/>
      <c r="Q102" s="42"/>
      <c r="R102" s="42"/>
    </row>
    <row r="103" spans="1:18" s="43" customFormat="1" ht="24.75" customHeight="1" x14ac:dyDescent="0.35">
      <c r="A103" s="42"/>
      <c r="B103" s="42"/>
      <c r="C103" s="46"/>
      <c r="D103" s="49"/>
      <c r="E103" s="50" t="str">
        <f>IF('Bike Times'!$C103="","",'Bike Times'!$D103-VLOOKUP($C103,'List of Entrants'!$A$4:$G$954,7,0))</f>
        <v/>
      </c>
      <c r="F103" s="51"/>
      <c r="G103" s="42"/>
      <c r="H103" s="42"/>
      <c r="I103" s="42"/>
      <c r="J103" s="42"/>
      <c r="K103" s="42"/>
      <c r="L103" s="42"/>
      <c r="M103" s="42"/>
      <c r="N103" s="42"/>
      <c r="O103" s="42"/>
      <c r="P103" s="42"/>
      <c r="Q103" s="42"/>
      <c r="R103" s="42"/>
    </row>
    <row r="104" spans="1:18" s="43" customFormat="1" ht="24.75" customHeight="1" x14ac:dyDescent="0.35">
      <c r="A104" s="42"/>
      <c r="B104" s="42"/>
      <c r="C104" s="46"/>
      <c r="D104" s="49"/>
      <c r="E104" s="50" t="str">
        <f>IF('Bike Times'!$C104="","",'Bike Times'!$D104-VLOOKUP($C104,'List of Entrants'!$A$4:$G$954,7,0))</f>
        <v/>
      </c>
      <c r="F104" s="51"/>
      <c r="G104" s="42"/>
      <c r="H104" s="42"/>
      <c r="I104" s="42"/>
      <c r="J104" s="42"/>
      <c r="K104" s="42"/>
      <c r="L104" s="42"/>
      <c r="M104" s="42"/>
      <c r="N104" s="42"/>
      <c r="O104" s="42"/>
      <c r="P104" s="42"/>
      <c r="Q104" s="42"/>
      <c r="R104" s="42"/>
    </row>
    <row r="105" spans="1:18" s="43" customFormat="1" ht="24.75" customHeight="1" x14ac:dyDescent="0.35">
      <c r="A105" s="42"/>
      <c r="B105" s="42"/>
      <c r="C105" s="46"/>
      <c r="D105" s="49"/>
      <c r="E105" s="50" t="str">
        <f>IF('Bike Times'!$C105="","",'Bike Times'!$D105-VLOOKUP($C105,'List of Entrants'!$A$4:$G$954,7,0))</f>
        <v/>
      </c>
      <c r="F105" s="51"/>
      <c r="G105" s="42"/>
      <c r="H105" s="42"/>
      <c r="I105" s="42"/>
      <c r="J105" s="42"/>
      <c r="K105" s="42"/>
      <c r="L105" s="42"/>
      <c r="M105" s="42"/>
      <c r="N105" s="42"/>
      <c r="O105" s="42"/>
      <c r="P105" s="42"/>
      <c r="Q105" s="42"/>
      <c r="R105" s="42"/>
    </row>
    <row r="106" spans="1:18" s="43" customFormat="1" ht="24.75" customHeight="1" x14ac:dyDescent="0.35">
      <c r="A106" s="42"/>
      <c r="B106" s="42"/>
      <c r="C106" s="46"/>
      <c r="D106" s="49"/>
      <c r="E106" s="50" t="str">
        <f>IF('Bike Times'!$C106="","",'Bike Times'!$D106-VLOOKUP($C106,'List of Entrants'!$A$4:$G$954,7,0))</f>
        <v/>
      </c>
      <c r="F106" s="51"/>
      <c r="G106" s="42"/>
      <c r="H106" s="42"/>
      <c r="I106" s="42"/>
      <c r="J106" s="42"/>
      <c r="K106" s="42"/>
      <c r="L106" s="42"/>
      <c r="M106" s="42"/>
      <c r="N106" s="42"/>
      <c r="O106" s="42"/>
      <c r="P106" s="42"/>
      <c r="Q106" s="42"/>
      <c r="R106" s="42"/>
    </row>
    <row r="107" spans="1:18" s="43" customFormat="1" ht="24.75" customHeight="1" x14ac:dyDescent="0.35">
      <c r="A107" s="42"/>
      <c r="B107" s="42"/>
      <c r="C107" s="46"/>
      <c r="D107" s="49"/>
      <c r="E107" s="50" t="str">
        <f>IF('Bike Times'!$C107="","",'Bike Times'!$D107-VLOOKUP($C107,'List of Entrants'!$A$4:$G$954,7,0))</f>
        <v/>
      </c>
      <c r="F107" s="51"/>
      <c r="G107" s="42"/>
      <c r="H107" s="42"/>
      <c r="I107" s="42"/>
      <c r="J107" s="42"/>
      <c r="K107" s="42"/>
      <c r="L107" s="42"/>
      <c r="M107" s="42"/>
      <c r="N107" s="42"/>
      <c r="O107" s="42"/>
      <c r="P107" s="42"/>
      <c r="Q107" s="42"/>
      <c r="R107" s="42"/>
    </row>
    <row r="108" spans="1:18" s="43" customFormat="1" ht="24.75" customHeight="1" x14ac:dyDescent="0.35">
      <c r="A108" s="42"/>
      <c r="B108" s="42"/>
      <c r="C108" s="46"/>
      <c r="D108" s="49"/>
      <c r="E108" s="50" t="str">
        <f>IF('Bike Times'!$C108="","",'Bike Times'!$D108-VLOOKUP($C108,'List of Entrants'!$A$4:$G$954,7,0))</f>
        <v/>
      </c>
      <c r="F108" s="51"/>
      <c r="G108" s="42"/>
      <c r="H108" s="42"/>
      <c r="I108" s="42"/>
      <c r="J108" s="42"/>
      <c r="K108" s="42"/>
      <c r="L108" s="42"/>
      <c r="M108" s="42"/>
      <c r="N108" s="42"/>
      <c r="O108" s="42"/>
      <c r="P108" s="42"/>
      <c r="Q108" s="42"/>
      <c r="R108" s="42"/>
    </row>
    <row r="109" spans="1:18" s="43" customFormat="1" ht="24.75" customHeight="1" x14ac:dyDescent="0.35">
      <c r="A109" s="42"/>
      <c r="B109" s="42"/>
      <c r="C109" s="46"/>
      <c r="D109" s="49"/>
      <c r="E109" s="50" t="str">
        <f>IF('Bike Times'!$C109="","",'Bike Times'!$D109-VLOOKUP($C109,'List of Entrants'!$A$4:$G$954,7,0))</f>
        <v/>
      </c>
      <c r="F109" s="51"/>
      <c r="G109" s="42"/>
      <c r="H109" s="42"/>
      <c r="I109" s="42"/>
      <c r="J109" s="42"/>
      <c r="K109" s="42"/>
      <c r="L109" s="42"/>
      <c r="M109" s="42"/>
      <c r="N109" s="42"/>
      <c r="O109" s="42"/>
      <c r="P109" s="42"/>
      <c r="Q109" s="42"/>
      <c r="R109" s="42"/>
    </row>
    <row r="110" spans="1:18" s="43" customFormat="1" ht="24.75" customHeight="1" x14ac:dyDescent="0.35">
      <c r="A110" s="42"/>
      <c r="B110" s="42"/>
      <c r="C110" s="46"/>
      <c r="D110" s="49"/>
      <c r="E110" s="50" t="str">
        <f>IF('Bike Times'!$C110="","",'Bike Times'!$D110-VLOOKUP($C110,'List of Entrants'!$A$4:$G$954,7,0))</f>
        <v/>
      </c>
      <c r="F110" s="51"/>
      <c r="G110" s="42"/>
      <c r="H110" s="42"/>
      <c r="I110" s="42"/>
      <c r="J110" s="42"/>
      <c r="K110" s="42"/>
      <c r="L110" s="42"/>
      <c r="M110" s="42"/>
      <c r="N110" s="42"/>
      <c r="O110" s="42"/>
      <c r="P110" s="42"/>
      <c r="Q110" s="42"/>
      <c r="R110" s="42"/>
    </row>
    <row r="111" spans="1:18" s="43" customFormat="1" ht="24.75" customHeight="1" x14ac:dyDescent="0.35">
      <c r="A111" s="42"/>
      <c r="B111" s="42"/>
      <c r="C111" s="46"/>
      <c r="D111" s="49"/>
      <c r="E111" s="50" t="str">
        <f>IF('Bike Times'!$C111="","",'Bike Times'!$D111-VLOOKUP($C111,'List of Entrants'!$A$4:$G$954,7,0))</f>
        <v/>
      </c>
      <c r="F111" s="51"/>
      <c r="G111" s="42"/>
      <c r="H111" s="42"/>
      <c r="I111" s="42"/>
      <c r="J111" s="42"/>
      <c r="K111" s="42"/>
      <c r="L111" s="42"/>
      <c r="M111" s="42"/>
      <c r="N111" s="42"/>
      <c r="O111" s="42"/>
      <c r="P111" s="42"/>
      <c r="Q111" s="42"/>
      <c r="R111" s="42"/>
    </row>
    <row r="112" spans="1:18" s="43" customFormat="1" ht="24.75" customHeight="1" x14ac:dyDescent="0.35">
      <c r="A112" s="42"/>
      <c r="B112" s="42"/>
      <c r="C112" s="46"/>
      <c r="D112" s="49"/>
      <c r="E112" s="50" t="str">
        <f>IF('Bike Times'!$C112="","",'Bike Times'!$D112-VLOOKUP($C112,'List of Entrants'!$A$4:$G$954,7,0))</f>
        <v/>
      </c>
      <c r="F112" s="51"/>
      <c r="G112" s="42"/>
      <c r="H112" s="42"/>
      <c r="I112" s="42"/>
      <c r="J112" s="42"/>
      <c r="K112" s="42"/>
      <c r="L112" s="42"/>
      <c r="M112" s="42"/>
      <c r="N112" s="42"/>
      <c r="O112" s="42"/>
      <c r="P112" s="42"/>
      <c r="Q112" s="42"/>
      <c r="R112" s="42"/>
    </row>
    <row r="113" spans="1:18" s="43" customFormat="1" ht="24.75" customHeight="1" x14ac:dyDescent="0.35">
      <c r="A113" s="42"/>
      <c r="B113" s="42"/>
      <c r="C113" s="46"/>
      <c r="D113" s="49"/>
      <c r="E113" s="50" t="str">
        <f>IF('Bike Times'!$C113="","",'Bike Times'!$D113-VLOOKUP($C113,'List of Entrants'!$A$4:$G$954,7,0))</f>
        <v/>
      </c>
      <c r="F113" s="51"/>
      <c r="G113" s="42"/>
      <c r="H113" s="42"/>
      <c r="I113" s="42"/>
      <c r="J113" s="42"/>
      <c r="K113" s="42"/>
      <c r="L113" s="42"/>
      <c r="M113" s="42"/>
      <c r="N113" s="42"/>
      <c r="O113" s="42"/>
      <c r="P113" s="42"/>
      <c r="Q113" s="42"/>
      <c r="R113" s="42"/>
    </row>
    <row r="114" spans="1:18" s="43" customFormat="1" ht="24.75" customHeight="1" x14ac:dyDescent="0.35">
      <c r="A114" s="42"/>
      <c r="B114" s="42"/>
      <c r="C114" s="46"/>
      <c r="D114" s="52"/>
      <c r="E114" s="50" t="str">
        <f>IF('Bike Times'!$C114="","",'Bike Times'!$D114-VLOOKUP($C114,'List of Entrants'!$A$4:$G$954,7,0))</f>
        <v/>
      </c>
      <c r="F114" s="51"/>
      <c r="G114" s="42"/>
      <c r="H114" s="42"/>
      <c r="I114" s="42"/>
      <c r="J114" s="42"/>
      <c r="K114" s="42"/>
      <c r="L114" s="42"/>
      <c r="M114" s="42"/>
      <c r="N114" s="42"/>
      <c r="O114" s="42"/>
      <c r="P114" s="42"/>
      <c r="Q114" s="42"/>
      <c r="R114" s="42"/>
    </row>
    <row r="115" spans="1:18" s="43" customFormat="1" ht="24.75" customHeight="1" x14ac:dyDescent="0.35">
      <c r="A115" s="42"/>
      <c r="B115" s="42"/>
      <c r="C115" s="46"/>
      <c r="D115" s="52"/>
      <c r="E115" s="50" t="str">
        <f>IF('Bike Times'!$C115="","",'Bike Times'!$D115-VLOOKUP($C115,'List of Entrants'!$A$4:$G$954,7,0))</f>
        <v/>
      </c>
      <c r="F115" s="51"/>
      <c r="G115" s="42"/>
      <c r="H115" s="42"/>
      <c r="I115" s="42"/>
      <c r="J115" s="42"/>
      <c r="K115" s="42"/>
      <c r="L115" s="42"/>
      <c r="M115" s="42"/>
      <c r="N115" s="42"/>
      <c r="O115" s="42"/>
      <c r="P115" s="42"/>
      <c r="Q115" s="42"/>
      <c r="R115" s="42"/>
    </row>
    <row r="116" spans="1:18" s="43" customFormat="1" ht="24.75" customHeight="1" x14ac:dyDescent="0.35">
      <c r="A116" s="42"/>
      <c r="B116" s="42"/>
      <c r="C116" s="46"/>
      <c r="D116" s="52"/>
      <c r="E116" s="50" t="str">
        <f>IF('Bike Times'!$C116="","",'Bike Times'!$D116-VLOOKUP($C116,'List of Entrants'!$A$4:$G$954,7,0))</f>
        <v/>
      </c>
      <c r="F116" s="51"/>
      <c r="G116" s="42"/>
      <c r="H116" s="42"/>
      <c r="I116" s="42"/>
      <c r="J116" s="42"/>
      <c r="K116" s="42"/>
      <c r="L116" s="42"/>
      <c r="M116" s="42"/>
      <c r="N116" s="42"/>
      <c r="O116" s="42"/>
      <c r="P116" s="42"/>
      <c r="Q116" s="42"/>
      <c r="R116" s="42"/>
    </row>
    <row r="117" spans="1:18" s="43" customFormat="1" ht="24.75" customHeight="1" x14ac:dyDescent="0.35">
      <c r="A117" s="42"/>
      <c r="B117" s="42"/>
      <c r="C117" s="46"/>
      <c r="D117" s="52"/>
      <c r="E117" s="50" t="str">
        <f>IF('Bike Times'!$C117="","",'Bike Times'!$D117-VLOOKUP($C117,'List of Entrants'!$A$4:$G$954,7,0))</f>
        <v/>
      </c>
      <c r="F117" s="51"/>
      <c r="G117" s="42"/>
      <c r="H117" s="42"/>
      <c r="I117" s="42"/>
      <c r="J117" s="42"/>
      <c r="K117" s="42"/>
      <c r="L117" s="42"/>
      <c r="M117" s="42"/>
      <c r="N117" s="42"/>
      <c r="O117" s="42"/>
      <c r="P117" s="42"/>
      <c r="Q117" s="42"/>
      <c r="R117" s="42"/>
    </row>
    <row r="118" spans="1:18" s="43" customFormat="1" ht="24.75" customHeight="1" x14ac:dyDescent="0.35">
      <c r="A118" s="42"/>
      <c r="B118" s="42"/>
      <c r="C118" s="46"/>
      <c r="D118" s="52"/>
      <c r="E118" s="50" t="str">
        <f>IF('Bike Times'!$C118="","",'Bike Times'!$D118-VLOOKUP($C118,'List of Entrants'!$A$4:$G$954,7,0))</f>
        <v/>
      </c>
      <c r="F118" s="51"/>
      <c r="G118" s="42"/>
      <c r="H118" s="42"/>
      <c r="I118" s="42"/>
      <c r="J118" s="42"/>
      <c r="K118" s="42"/>
      <c r="L118" s="42"/>
      <c r="M118" s="42"/>
      <c r="N118" s="42"/>
      <c r="O118" s="42"/>
      <c r="P118" s="42"/>
      <c r="Q118" s="42"/>
      <c r="R118" s="42"/>
    </row>
    <row r="119" spans="1:18" s="43" customFormat="1" ht="24.75" customHeight="1" x14ac:dyDescent="0.35">
      <c r="A119" s="42"/>
      <c r="B119" s="42"/>
      <c r="C119" s="46"/>
      <c r="D119" s="52"/>
      <c r="E119" s="50" t="str">
        <f>IF('Bike Times'!$C119="","",'Bike Times'!$D119-VLOOKUP($C119,'List of Entrants'!$A$4:$G$954,7,0))</f>
        <v/>
      </c>
      <c r="F119" s="51"/>
      <c r="G119" s="42"/>
      <c r="H119" s="42"/>
      <c r="I119" s="42"/>
      <c r="J119" s="42"/>
      <c r="K119" s="42"/>
      <c r="L119" s="42"/>
      <c r="M119" s="42"/>
      <c r="N119" s="42"/>
      <c r="O119" s="42"/>
      <c r="P119" s="42"/>
      <c r="Q119" s="42"/>
      <c r="R119" s="42"/>
    </row>
    <row r="120" spans="1:18" s="43" customFormat="1" ht="24.75" customHeight="1" x14ac:dyDescent="0.35">
      <c r="A120" s="42"/>
      <c r="B120" s="42"/>
      <c r="C120" s="46"/>
      <c r="D120" s="52"/>
      <c r="E120" s="50" t="str">
        <f>IF('Bike Times'!$C120="","",'Bike Times'!$D120-VLOOKUP($C120,'List of Entrants'!$A$4:$G$954,7,0))</f>
        <v/>
      </c>
      <c r="F120" s="51"/>
      <c r="G120" s="42"/>
      <c r="H120" s="42"/>
      <c r="I120" s="42"/>
      <c r="J120" s="42"/>
      <c r="K120" s="42"/>
      <c r="L120" s="42"/>
      <c r="M120" s="42"/>
      <c r="N120" s="42"/>
      <c r="O120" s="42"/>
      <c r="P120" s="42"/>
      <c r="Q120" s="42"/>
      <c r="R120" s="42"/>
    </row>
    <row r="121" spans="1:18" s="43" customFormat="1" ht="24.75" customHeight="1" x14ac:dyDescent="0.35">
      <c r="A121" s="42"/>
      <c r="B121" s="42"/>
      <c r="C121" s="46"/>
      <c r="D121" s="52"/>
      <c r="E121" s="50" t="str">
        <f>IF('Bike Times'!$C121="","",'Bike Times'!$D121-VLOOKUP($C121,'List of Entrants'!$A$4:$G$954,7,0))</f>
        <v/>
      </c>
      <c r="F121" s="51"/>
      <c r="G121" s="42"/>
      <c r="H121" s="42"/>
      <c r="I121" s="42"/>
      <c r="J121" s="42"/>
      <c r="K121" s="42"/>
      <c r="L121" s="42"/>
      <c r="M121" s="42"/>
      <c r="N121" s="42"/>
      <c r="O121" s="42"/>
      <c r="P121" s="42"/>
      <c r="Q121" s="42"/>
      <c r="R121" s="42"/>
    </row>
    <row r="122" spans="1:18" s="43" customFormat="1" ht="24.75" customHeight="1" x14ac:dyDescent="0.35">
      <c r="A122" s="42"/>
      <c r="B122" s="42"/>
      <c r="C122" s="46"/>
      <c r="D122" s="52"/>
      <c r="E122" s="50" t="str">
        <f>IF('Bike Times'!$C122="","",'Bike Times'!$D122-VLOOKUP($C122,'List of Entrants'!$A$4:$G$954,7,0))</f>
        <v/>
      </c>
      <c r="F122" s="51"/>
      <c r="G122" s="42"/>
      <c r="H122" s="42"/>
      <c r="I122" s="42"/>
      <c r="J122" s="42"/>
      <c r="K122" s="42"/>
      <c r="L122" s="42"/>
      <c r="M122" s="42"/>
      <c r="N122" s="42"/>
      <c r="O122" s="42"/>
      <c r="P122" s="42"/>
      <c r="Q122" s="42"/>
      <c r="R122" s="42"/>
    </row>
    <row r="123" spans="1:18" s="43" customFormat="1" ht="24.75" customHeight="1" x14ac:dyDescent="0.35">
      <c r="A123" s="42"/>
      <c r="B123" s="42"/>
      <c r="C123" s="46"/>
      <c r="D123" s="52"/>
      <c r="E123" s="50" t="str">
        <f>IF('Bike Times'!$C123="","",'Bike Times'!$D123-VLOOKUP($C123,'List of Entrants'!$A$4:$G$954,7,0))</f>
        <v/>
      </c>
      <c r="F123" s="51"/>
      <c r="G123" s="42"/>
      <c r="H123" s="42"/>
      <c r="I123" s="42"/>
      <c r="J123" s="42"/>
      <c r="K123" s="42"/>
      <c r="L123" s="42"/>
      <c r="M123" s="42"/>
      <c r="N123" s="42"/>
      <c r="O123" s="42"/>
      <c r="P123" s="42"/>
      <c r="Q123" s="42"/>
      <c r="R123" s="42"/>
    </row>
    <row r="124" spans="1:18" s="43" customFormat="1" ht="24.75" customHeight="1" x14ac:dyDescent="0.35">
      <c r="A124" s="42"/>
      <c r="B124" s="42"/>
      <c r="C124" s="46"/>
      <c r="D124" s="52"/>
      <c r="E124" s="50" t="str">
        <f>IF('Bike Times'!$C124="","",'Bike Times'!$D124-VLOOKUP($C124,'List of Entrants'!$A$4:$G$954,7,0))</f>
        <v/>
      </c>
      <c r="F124" s="51"/>
      <c r="G124" s="42"/>
      <c r="H124" s="42"/>
      <c r="I124" s="42"/>
      <c r="J124" s="42"/>
      <c r="K124" s="42"/>
      <c r="L124" s="42"/>
      <c r="M124" s="42"/>
      <c r="N124" s="42"/>
      <c r="O124" s="42"/>
      <c r="P124" s="42"/>
      <c r="Q124" s="42"/>
      <c r="R124" s="42"/>
    </row>
    <row r="125" spans="1:18" s="43" customFormat="1" ht="24.75" customHeight="1" x14ac:dyDescent="0.35">
      <c r="A125" s="42"/>
      <c r="B125" s="42"/>
      <c r="C125" s="46"/>
      <c r="D125" s="52"/>
      <c r="E125" s="50" t="str">
        <f>IF('Bike Times'!$C125="","",'Bike Times'!$D125-VLOOKUP($C125,'List of Entrants'!$A$4:$G$954,7,0))</f>
        <v/>
      </c>
      <c r="F125" s="51"/>
      <c r="G125" s="42"/>
      <c r="H125" s="42"/>
      <c r="I125" s="42"/>
      <c r="J125" s="42"/>
      <c r="K125" s="42"/>
      <c r="L125" s="42"/>
      <c r="M125" s="42"/>
      <c r="N125" s="42"/>
      <c r="O125" s="42"/>
      <c r="P125" s="42"/>
      <c r="Q125" s="42"/>
      <c r="R125" s="42"/>
    </row>
    <row r="126" spans="1:18" s="43" customFormat="1" ht="24.75" customHeight="1" x14ac:dyDescent="0.35">
      <c r="A126" s="42"/>
      <c r="B126" s="42"/>
      <c r="C126" s="46"/>
      <c r="D126" s="52"/>
      <c r="E126" s="50" t="str">
        <f>IF('Bike Times'!$C126="","",'Bike Times'!$D126-VLOOKUP($C126,'List of Entrants'!$A$4:$G$954,7,0))</f>
        <v/>
      </c>
      <c r="F126" s="51"/>
      <c r="G126" s="42"/>
      <c r="H126" s="42"/>
      <c r="I126" s="42"/>
      <c r="J126" s="42"/>
      <c r="K126" s="42"/>
      <c r="L126" s="42"/>
      <c r="M126" s="42"/>
      <c r="N126" s="42"/>
      <c r="O126" s="42"/>
      <c r="P126" s="42"/>
      <c r="Q126" s="42"/>
      <c r="R126" s="42"/>
    </row>
    <row r="127" spans="1:18" s="43" customFormat="1" ht="24.75" customHeight="1" x14ac:dyDescent="0.35">
      <c r="A127" s="42"/>
      <c r="B127" s="42"/>
      <c r="C127" s="46"/>
      <c r="D127" s="52"/>
      <c r="E127" s="50" t="str">
        <f>IF('Bike Times'!$C127="","",'Bike Times'!$D127-VLOOKUP($C127,'List of Entrants'!$A$4:$G$954,7,0))</f>
        <v/>
      </c>
      <c r="F127" s="51"/>
      <c r="G127" s="42"/>
      <c r="H127" s="42"/>
      <c r="I127" s="42"/>
      <c r="J127" s="42"/>
      <c r="K127" s="42"/>
      <c r="L127" s="42"/>
      <c r="M127" s="42"/>
      <c r="N127" s="42"/>
      <c r="O127" s="42"/>
      <c r="P127" s="42"/>
      <c r="Q127" s="42"/>
      <c r="R127" s="42"/>
    </row>
    <row r="128" spans="1:18" s="43" customFormat="1" ht="24.75" customHeight="1" x14ac:dyDescent="0.35">
      <c r="A128" s="42"/>
      <c r="B128" s="42"/>
      <c r="C128" s="46"/>
      <c r="D128" s="52"/>
      <c r="E128" s="50" t="str">
        <f>IF('Bike Times'!$C128="","",'Bike Times'!$D128-VLOOKUP($C128,'List of Entrants'!$A$4:$G$954,7,0))</f>
        <v/>
      </c>
      <c r="F128" s="51"/>
      <c r="G128" s="42"/>
      <c r="H128" s="42"/>
      <c r="I128" s="42"/>
      <c r="J128" s="42"/>
      <c r="K128" s="42"/>
      <c r="L128" s="42"/>
      <c r="M128" s="42"/>
      <c r="N128" s="42"/>
      <c r="O128" s="42"/>
      <c r="P128" s="42"/>
      <c r="Q128" s="42"/>
      <c r="R128" s="42"/>
    </row>
    <row r="129" spans="1:18" s="43" customFormat="1" ht="24.75" customHeight="1" x14ac:dyDescent="0.35">
      <c r="A129" s="42"/>
      <c r="B129" s="42"/>
      <c r="C129" s="46"/>
      <c r="D129" s="52"/>
      <c r="E129" s="50" t="str">
        <f>IF('Bike Times'!$C129="","",'Bike Times'!$D129-VLOOKUP($C129,'List of Entrants'!$A$4:$G$954,7,0))</f>
        <v/>
      </c>
      <c r="F129" s="51"/>
      <c r="G129" s="42"/>
      <c r="H129" s="42"/>
      <c r="I129" s="42"/>
      <c r="J129" s="42"/>
      <c r="K129" s="42"/>
      <c r="L129" s="42"/>
      <c r="M129" s="42"/>
      <c r="N129" s="42"/>
      <c r="O129" s="42"/>
      <c r="P129" s="42"/>
      <c r="Q129" s="42"/>
      <c r="R129" s="42"/>
    </row>
    <row r="130" spans="1:18" s="43" customFormat="1" ht="24.75" customHeight="1" x14ac:dyDescent="0.35">
      <c r="A130" s="42"/>
      <c r="B130" s="42"/>
      <c r="C130" s="46"/>
      <c r="D130" s="52"/>
      <c r="E130" s="50" t="str">
        <f>IF('Bike Times'!$C130="","",'Bike Times'!$D130-VLOOKUP($C130,'List of Entrants'!$A$4:$G$954,7,0))</f>
        <v/>
      </c>
      <c r="F130" s="51"/>
      <c r="G130" s="42"/>
      <c r="H130" s="42"/>
      <c r="I130" s="42"/>
      <c r="J130" s="42"/>
      <c r="K130" s="42"/>
      <c r="L130" s="42"/>
      <c r="M130" s="42"/>
      <c r="N130" s="42"/>
      <c r="O130" s="42"/>
      <c r="P130" s="42"/>
      <c r="Q130" s="42"/>
      <c r="R130" s="42"/>
    </row>
    <row r="131" spans="1:18" s="43" customFormat="1" ht="24.75" customHeight="1" x14ac:dyDescent="0.35">
      <c r="A131" s="42"/>
      <c r="B131" s="42"/>
      <c r="C131" s="46"/>
      <c r="D131" s="52"/>
      <c r="E131" s="50" t="str">
        <f>IF('Bike Times'!$C131="","",'Bike Times'!$D131-VLOOKUP($C131,'List of Entrants'!$A$4:$G$954,7,0))</f>
        <v/>
      </c>
      <c r="F131" s="51"/>
      <c r="G131" s="42"/>
      <c r="H131" s="42"/>
      <c r="I131" s="42"/>
      <c r="J131" s="42"/>
      <c r="K131" s="42"/>
      <c r="L131" s="42"/>
      <c r="M131" s="42"/>
      <c r="N131" s="42"/>
      <c r="O131" s="42"/>
      <c r="P131" s="42"/>
      <c r="Q131" s="42"/>
      <c r="R131" s="42"/>
    </row>
    <row r="132" spans="1:18" s="43" customFormat="1" ht="24.75" customHeight="1" x14ac:dyDescent="0.35">
      <c r="A132" s="42"/>
      <c r="B132" s="42"/>
      <c r="C132" s="46"/>
      <c r="D132" s="52"/>
      <c r="E132" s="50" t="str">
        <f>IF('Bike Times'!$C132="","",'Bike Times'!$D132-VLOOKUP($C132,'List of Entrants'!$A$4:$G$954,7,0))</f>
        <v/>
      </c>
      <c r="F132" s="51"/>
      <c r="G132" s="42"/>
      <c r="H132" s="42"/>
      <c r="I132" s="42"/>
      <c r="J132" s="42"/>
      <c r="K132" s="42"/>
      <c r="L132" s="42"/>
      <c r="M132" s="42"/>
      <c r="N132" s="42"/>
      <c r="O132" s="42"/>
      <c r="P132" s="42"/>
      <c r="Q132" s="42"/>
      <c r="R132" s="42"/>
    </row>
    <row r="133" spans="1:18" s="43" customFormat="1" ht="24.75" customHeight="1" x14ac:dyDescent="0.35">
      <c r="A133" s="42"/>
      <c r="B133" s="42"/>
      <c r="C133" s="46"/>
      <c r="D133" s="52"/>
      <c r="E133" s="50" t="str">
        <f>IF('Bike Times'!$C133="","",'Bike Times'!$D133-VLOOKUP($C133,'List of Entrants'!$A$4:$G$954,7,0))</f>
        <v/>
      </c>
      <c r="F133" s="51"/>
      <c r="G133" s="42"/>
      <c r="H133" s="42"/>
      <c r="I133" s="42"/>
      <c r="J133" s="42"/>
      <c r="K133" s="42"/>
      <c r="L133" s="42"/>
      <c r="M133" s="42"/>
      <c r="N133" s="42"/>
      <c r="O133" s="42"/>
      <c r="P133" s="42"/>
      <c r="Q133" s="42"/>
      <c r="R133" s="42"/>
    </row>
    <row r="134" spans="1:18" s="43" customFormat="1" ht="24.75" customHeight="1" x14ac:dyDescent="0.35">
      <c r="A134" s="42"/>
      <c r="B134" s="42"/>
      <c r="C134" s="46"/>
      <c r="D134" s="52"/>
      <c r="E134" s="50" t="str">
        <f>IF('Bike Times'!$C134="","",'Bike Times'!$D134-VLOOKUP($C134,'List of Entrants'!$A$4:$G$954,7,0))</f>
        <v/>
      </c>
      <c r="F134" s="51"/>
      <c r="G134" s="42"/>
      <c r="H134" s="42"/>
      <c r="I134" s="42"/>
      <c r="J134" s="42"/>
      <c r="K134" s="42"/>
      <c r="L134" s="42"/>
      <c r="M134" s="42"/>
      <c r="N134" s="42"/>
      <c r="O134" s="42"/>
      <c r="P134" s="42"/>
      <c r="Q134" s="42"/>
      <c r="R134" s="42"/>
    </row>
    <row r="135" spans="1:18" s="43" customFormat="1" ht="24.75" customHeight="1" x14ac:dyDescent="0.35">
      <c r="A135" s="42"/>
      <c r="B135" s="42"/>
      <c r="C135" s="46"/>
      <c r="D135" s="52"/>
      <c r="E135" s="50" t="str">
        <f>IF('Bike Times'!$C135="","",'Bike Times'!$D135-VLOOKUP($C135,'List of Entrants'!$A$4:$G$954,7,0))</f>
        <v/>
      </c>
      <c r="F135" s="51"/>
      <c r="G135" s="42"/>
      <c r="H135" s="42"/>
      <c r="I135" s="42"/>
      <c r="J135" s="42"/>
      <c r="K135" s="42"/>
      <c r="L135" s="42"/>
      <c r="M135" s="42"/>
      <c r="N135" s="42"/>
      <c r="O135" s="42"/>
      <c r="P135" s="42"/>
      <c r="Q135" s="42"/>
      <c r="R135" s="42"/>
    </row>
    <row r="136" spans="1:18" s="43" customFormat="1" ht="24.75" customHeight="1" x14ac:dyDescent="0.35">
      <c r="A136" s="42"/>
      <c r="B136" s="42"/>
      <c r="C136" s="46"/>
      <c r="D136" s="52"/>
      <c r="E136" s="50" t="str">
        <f>IF('Bike Times'!$C136="","",'Bike Times'!$D136-VLOOKUP($C136,'List of Entrants'!$A$4:$G$954,7,0))</f>
        <v/>
      </c>
      <c r="F136" s="51"/>
      <c r="G136" s="42"/>
      <c r="H136" s="42"/>
      <c r="I136" s="42"/>
      <c r="J136" s="42"/>
      <c r="K136" s="42"/>
      <c r="L136" s="42"/>
      <c r="M136" s="42"/>
      <c r="N136" s="42"/>
      <c r="O136" s="42"/>
      <c r="P136" s="42"/>
      <c r="Q136" s="42"/>
      <c r="R136" s="42"/>
    </row>
    <row r="137" spans="1:18" s="43" customFormat="1" ht="24.75" customHeight="1" x14ac:dyDescent="0.35">
      <c r="A137" s="42"/>
      <c r="B137" s="42"/>
      <c r="C137" s="46"/>
      <c r="D137" s="52"/>
      <c r="E137" s="50" t="str">
        <f>IF('Bike Times'!$C137="","",'Bike Times'!$D137-VLOOKUP($C137,'List of Entrants'!$A$4:$G$954,7,0))</f>
        <v/>
      </c>
      <c r="F137" s="51"/>
      <c r="G137" s="42"/>
      <c r="H137" s="42"/>
      <c r="I137" s="42"/>
      <c r="J137" s="42"/>
      <c r="K137" s="42"/>
      <c r="L137" s="42"/>
      <c r="M137" s="42"/>
      <c r="N137" s="42"/>
      <c r="O137" s="42"/>
      <c r="P137" s="42"/>
      <c r="Q137" s="42"/>
      <c r="R137" s="42"/>
    </row>
    <row r="138" spans="1:18" s="43" customFormat="1" ht="24.75" customHeight="1" x14ac:dyDescent="0.35">
      <c r="A138" s="42"/>
      <c r="B138" s="42"/>
      <c r="C138" s="46"/>
      <c r="D138" s="52"/>
      <c r="E138" s="50" t="str">
        <f>IF('Bike Times'!$C138="","",'Bike Times'!$D138-VLOOKUP($C138,'List of Entrants'!$A$4:$G$954,7,0))</f>
        <v/>
      </c>
      <c r="F138" s="51"/>
      <c r="G138" s="42"/>
      <c r="H138" s="42"/>
      <c r="I138" s="42"/>
      <c r="J138" s="42"/>
      <c r="K138" s="42"/>
      <c r="L138" s="42"/>
      <c r="M138" s="42"/>
      <c r="N138" s="42"/>
      <c r="O138" s="42"/>
      <c r="P138" s="42"/>
      <c r="Q138" s="42"/>
      <c r="R138" s="42"/>
    </row>
    <row r="139" spans="1:18" s="43" customFormat="1" ht="24.75" customHeight="1" x14ac:dyDescent="0.35">
      <c r="A139" s="42"/>
      <c r="B139" s="42"/>
      <c r="C139" s="46"/>
      <c r="D139" s="52"/>
      <c r="E139" s="50" t="str">
        <f>IF('Bike Times'!$C139="","",'Bike Times'!$D139-VLOOKUP($C139,'List of Entrants'!$A$4:$G$954,7,0))</f>
        <v/>
      </c>
      <c r="F139" s="51"/>
      <c r="G139" s="42"/>
      <c r="H139" s="42"/>
      <c r="I139" s="42"/>
      <c r="J139" s="42"/>
      <c r="K139" s="42"/>
      <c r="L139" s="42"/>
      <c r="M139" s="42"/>
      <c r="N139" s="42"/>
      <c r="O139" s="42"/>
      <c r="P139" s="42"/>
      <c r="Q139" s="42"/>
      <c r="R139" s="42"/>
    </row>
    <row r="140" spans="1:18" s="43" customFormat="1" ht="24.75" customHeight="1" x14ac:dyDescent="0.35">
      <c r="A140" s="42"/>
      <c r="B140" s="42"/>
      <c r="C140" s="46"/>
      <c r="D140" s="52"/>
      <c r="E140" s="50" t="str">
        <f>IF('Bike Times'!$C140="","",'Bike Times'!$D140-VLOOKUP($C140,'List of Entrants'!$A$4:$G$954,7,0))</f>
        <v/>
      </c>
      <c r="F140" s="51"/>
      <c r="G140" s="42"/>
      <c r="H140" s="42"/>
      <c r="I140" s="42"/>
      <c r="J140" s="42"/>
      <c r="K140" s="42"/>
      <c r="L140" s="42"/>
      <c r="M140" s="42"/>
      <c r="N140" s="42"/>
      <c r="O140" s="42"/>
      <c r="P140" s="42"/>
      <c r="Q140" s="42"/>
      <c r="R140" s="42"/>
    </row>
    <row r="141" spans="1:18" s="43" customFormat="1" ht="24.75" customHeight="1" x14ac:dyDescent="0.35">
      <c r="A141" s="42"/>
      <c r="B141" s="42"/>
      <c r="C141" s="46"/>
      <c r="D141" s="52"/>
      <c r="E141" s="50" t="str">
        <f>IF('Bike Times'!$C141="","",'Bike Times'!$D141-VLOOKUP($C141,'List of Entrants'!$A$4:$G$954,7,0))</f>
        <v/>
      </c>
      <c r="F141" s="51"/>
      <c r="G141" s="42"/>
      <c r="H141" s="42"/>
      <c r="I141" s="42"/>
      <c r="J141" s="42"/>
      <c r="K141" s="42"/>
      <c r="L141" s="42"/>
      <c r="M141" s="42"/>
      <c r="N141" s="42"/>
      <c r="O141" s="42"/>
      <c r="P141" s="42"/>
      <c r="Q141" s="42"/>
      <c r="R141" s="42"/>
    </row>
    <row r="142" spans="1:18" s="43" customFormat="1" ht="24.75" customHeight="1" x14ac:dyDescent="0.35">
      <c r="A142" s="42"/>
      <c r="B142" s="42"/>
      <c r="C142" s="46"/>
      <c r="D142" s="52"/>
      <c r="E142" s="50" t="str">
        <f>IF('Bike Times'!$C142="","",'Bike Times'!$D142-VLOOKUP($C142,'List of Entrants'!$A$4:$G$954,7,0))</f>
        <v/>
      </c>
      <c r="F142" s="51"/>
      <c r="G142" s="42"/>
      <c r="H142" s="42"/>
      <c r="I142" s="42"/>
      <c r="J142" s="42"/>
      <c r="K142" s="42"/>
      <c r="L142" s="42"/>
      <c r="M142" s="42"/>
      <c r="N142" s="42"/>
      <c r="O142" s="42"/>
      <c r="P142" s="42"/>
      <c r="Q142" s="42"/>
      <c r="R142" s="42"/>
    </row>
    <row r="143" spans="1:18" s="43" customFormat="1" ht="24.75" customHeight="1" x14ac:dyDescent="0.35">
      <c r="A143" s="42"/>
      <c r="B143" s="42"/>
      <c r="C143" s="46"/>
      <c r="D143" s="52"/>
      <c r="E143" s="50" t="str">
        <f>IF('Bike Times'!$C143="","",'Bike Times'!$D143-VLOOKUP($C143,'List of Entrants'!$A$4:$G$954,7,0))</f>
        <v/>
      </c>
      <c r="F143" s="51"/>
      <c r="G143" s="42"/>
      <c r="H143" s="42"/>
      <c r="I143" s="42"/>
      <c r="J143" s="42"/>
      <c r="K143" s="42"/>
      <c r="L143" s="42"/>
      <c r="M143" s="42"/>
      <c r="N143" s="42"/>
      <c r="O143" s="42"/>
      <c r="P143" s="42"/>
      <c r="Q143" s="42"/>
      <c r="R143" s="42"/>
    </row>
    <row r="144" spans="1:18" s="43" customFormat="1" ht="24.75" customHeight="1" x14ac:dyDescent="0.35">
      <c r="A144" s="42"/>
      <c r="B144" s="42"/>
      <c r="C144" s="46"/>
      <c r="D144" s="52"/>
      <c r="E144" s="50" t="str">
        <f>IF('Bike Times'!$C144="","",'Bike Times'!$D144-VLOOKUP($C144,'List of Entrants'!$A$4:$G$954,7,0))</f>
        <v/>
      </c>
      <c r="F144" s="51"/>
      <c r="G144" s="42"/>
      <c r="H144" s="42"/>
      <c r="I144" s="42"/>
      <c r="J144" s="42"/>
      <c r="K144" s="42"/>
      <c r="L144" s="42"/>
      <c r="M144" s="42"/>
      <c r="N144" s="42"/>
      <c r="O144" s="42"/>
      <c r="P144" s="42"/>
      <c r="Q144" s="42"/>
      <c r="R144" s="42"/>
    </row>
    <row r="145" spans="1:18" s="43" customFormat="1" ht="24.75" customHeight="1" x14ac:dyDescent="0.35">
      <c r="A145" s="42"/>
      <c r="B145" s="42"/>
      <c r="C145" s="46"/>
      <c r="D145" s="52"/>
      <c r="E145" s="50" t="str">
        <f>IF('Bike Times'!$C145="","",'Bike Times'!$D145-VLOOKUP($C145,'List of Entrants'!$A$4:$G$954,7,0))</f>
        <v/>
      </c>
      <c r="F145" s="51"/>
      <c r="G145" s="42"/>
      <c r="H145" s="42"/>
      <c r="I145" s="42"/>
      <c r="J145" s="42"/>
      <c r="K145" s="42"/>
      <c r="L145" s="42"/>
      <c r="M145" s="42"/>
      <c r="N145" s="42"/>
      <c r="O145" s="42"/>
      <c r="P145" s="42"/>
      <c r="Q145" s="42"/>
      <c r="R145" s="42"/>
    </row>
    <row r="146" spans="1:18" s="43" customFormat="1" ht="24.75" customHeight="1" x14ac:dyDescent="0.35">
      <c r="A146" s="42"/>
      <c r="B146" s="42"/>
      <c r="C146" s="46"/>
      <c r="D146" s="52"/>
      <c r="E146" s="50" t="str">
        <f>IF('Bike Times'!$C146="","",'Bike Times'!$D146-VLOOKUP($C146,'List of Entrants'!$A$4:$G$954,7,0))</f>
        <v/>
      </c>
      <c r="F146" s="51"/>
      <c r="G146" s="42"/>
      <c r="H146" s="42"/>
      <c r="I146" s="42"/>
      <c r="J146" s="42"/>
      <c r="K146" s="42"/>
      <c r="L146" s="42"/>
      <c r="M146" s="42"/>
      <c r="N146" s="42"/>
      <c r="O146" s="42"/>
      <c r="P146" s="42"/>
      <c r="Q146" s="42"/>
      <c r="R146" s="42"/>
    </row>
    <row r="147" spans="1:18" s="43" customFormat="1" ht="24.75" customHeight="1" x14ac:dyDescent="0.35">
      <c r="A147" s="42"/>
      <c r="B147" s="42"/>
      <c r="C147" s="46"/>
      <c r="D147" s="52"/>
      <c r="E147" s="50" t="str">
        <f>IF('Bike Times'!$C147="","",'Bike Times'!$D147-VLOOKUP($C147,'List of Entrants'!$A$4:$G$954,7,0))</f>
        <v/>
      </c>
      <c r="F147" s="51"/>
      <c r="G147" s="42"/>
      <c r="H147" s="42"/>
      <c r="I147" s="42"/>
      <c r="J147" s="42"/>
      <c r="K147" s="42"/>
      <c r="L147" s="42"/>
      <c r="M147" s="42"/>
      <c r="N147" s="42"/>
      <c r="O147" s="42"/>
      <c r="P147" s="42"/>
      <c r="Q147" s="42"/>
      <c r="R147" s="42"/>
    </row>
    <row r="148" spans="1:18" s="43" customFormat="1" ht="24.75" customHeight="1" x14ac:dyDescent="0.35">
      <c r="A148" s="42"/>
      <c r="B148" s="42"/>
      <c r="C148" s="46"/>
      <c r="D148" s="52"/>
      <c r="E148" s="50" t="str">
        <f>IF('Bike Times'!$C148="","",'Bike Times'!$D148-VLOOKUP($C148,'List of Entrants'!$A$4:$G$954,7,0))</f>
        <v/>
      </c>
      <c r="F148" s="51"/>
      <c r="G148" s="42"/>
      <c r="H148" s="42"/>
      <c r="I148" s="42"/>
      <c r="J148" s="42"/>
      <c r="K148" s="42"/>
      <c r="L148" s="42"/>
      <c r="M148" s="42"/>
      <c r="N148" s="42"/>
      <c r="O148" s="42"/>
      <c r="P148" s="42"/>
      <c r="Q148" s="42"/>
      <c r="R148" s="42"/>
    </row>
    <row r="149" spans="1:18" s="43" customFormat="1" ht="24.75" customHeight="1" x14ac:dyDescent="0.35">
      <c r="A149" s="42"/>
      <c r="B149" s="42"/>
      <c r="C149" s="46"/>
      <c r="D149" s="52"/>
      <c r="E149" s="50" t="str">
        <f>IF('Bike Times'!$C149="","",'Bike Times'!$D149-VLOOKUP($C149,'List of Entrants'!$A$4:$G$954,7,0))</f>
        <v/>
      </c>
      <c r="F149" s="51"/>
      <c r="G149" s="42"/>
      <c r="H149" s="42"/>
      <c r="I149" s="42"/>
      <c r="J149" s="42"/>
      <c r="K149" s="42"/>
      <c r="L149" s="42"/>
      <c r="M149" s="42"/>
      <c r="N149" s="42"/>
      <c r="O149" s="42"/>
      <c r="P149" s="42"/>
      <c r="Q149" s="42"/>
      <c r="R149" s="42"/>
    </row>
    <row r="150" spans="1:18" s="43" customFormat="1" ht="24.75" customHeight="1" x14ac:dyDescent="0.35">
      <c r="A150" s="42"/>
      <c r="B150" s="42"/>
      <c r="C150" s="46"/>
      <c r="D150" s="52"/>
      <c r="E150" s="50" t="str">
        <f>IF('Bike Times'!$C150="","",'Bike Times'!$D150-VLOOKUP($C150,'List of Entrants'!$A$4:$G$954,7,0))</f>
        <v/>
      </c>
      <c r="F150" s="51"/>
      <c r="G150" s="42"/>
      <c r="H150" s="42"/>
      <c r="I150" s="42"/>
      <c r="J150" s="42"/>
      <c r="K150" s="42"/>
      <c r="L150" s="42"/>
      <c r="M150" s="42"/>
      <c r="N150" s="42"/>
      <c r="O150" s="42"/>
      <c r="P150" s="42"/>
      <c r="Q150" s="42"/>
      <c r="R150" s="42"/>
    </row>
    <row r="151" spans="1:18" s="43" customFormat="1" ht="24.75" customHeight="1" x14ac:dyDescent="0.35">
      <c r="A151" s="42"/>
      <c r="B151" s="42"/>
      <c r="C151" s="46"/>
      <c r="D151" s="52"/>
      <c r="E151" s="50" t="str">
        <f>IF('Bike Times'!$C151="","",'Bike Times'!$D151-VLOOKUP($C151,'List of Entrants'!$A$4:$G$954,7,0))</f>
        <v/>
      </c>
      <c r="F151" s="51"/>
      <c r="G151" s="42"/>
      <c r="H151" s="42"/>
      <c r="I151" s="42"/>
      <c r="J151" s="42"/>
      <c r="K151" s="42"/>
      <c r="L151" s="42"/>
      <c r="M151" s="42"/>
      <c r="N151" s="42"/>
      <c r="O151" s="42"/>
      <c r="P151" s="42"/>
      <c r="Q151" s="42"/>
      <c r="R151" s="42"/>
    </row>
    <row r="152" spans="1:18" s="43" customFormat="1" ht="24.75" customHeight="1" x14ac:dyDescent="0.35">
      <c r="A152" s="42"/>
      <c r="B152" s="42"/>
      <c r="C152" s="46"/>
      <c r="D152" s="52"/>
      <c r="E152" s="50" t="str">
        <f>IF('Bike Times'!$C152="","",'Bike Times'!$D152-VLOOKUP($C152,'List of Entrants'!$A$4:$G$954,7,0))</f>
        <v/>
      </c>
      <c r="F152" s="51"/>
      <c r="G152" s="42"/>
      <c r="H152" s="42"/>
      <c r="I152" s="42"/>
      <c r="J152" s="42"/>
      <c r="K152" s="42"/>
      <c r="L152" s="42"/>
      <c r="M152" s="42"/>
      <c r="N152" s="42"/>
      <c r="O152" s="42"/>
      <c r="P152" s="42"/>
      <c r="Q152" s="42"/>
      <c r="R152" s="42"/>
    </row>
    <row r="153" spans="1:18" s="43" customFormat="1" ht="24.75" customHeight="1" x14ac:dyDescent="0.35">
      <c r="A153" s="42"/>
      <c r="B153" s="42"/>
      <c r="C153" s="46"/>
      <c r="D153" s="52"/>
      <c r="E153" s="50" t="str">
        <f>IF('Bike Times'!$C153="","",'Bike Times'!$D153-VLOOKUP($C153,'List of Entrants'!$A$4:$G$954,7,0))</f>
        <v/>
      </c>
      <c r="F153" s="51"/>
      <c r="G153" s="42"/>
      <c r="H153" s="42"/>
      <c r="I153" s="42"/>
      <c r="J153" s="42"/>
      <c r="K153" s="42"/>
      <c r="L153" s="42"/>
      <c r="M153" s="42"/>
      <c r="N153" s="42"/>
      <c r="O153" s="42"/>
      <c r="P153" s="42"/>
      <c r="Q153" s="42"/>
      <c r="R153" s="42"/>
    </row>
    <row r="154" spans="1:18" s="43" customFormat="1" ht="24.75" customHeight="1" x14ac:dyDescent="0.35">
      <c r="A154" s="42"/>
      <c r="B154" s="42"/>
      <c r="C154" s="46"/>
      <c r="D154" s="52"/>
      <c r="E154" s="50" t="str">
        <f>IF('Bike Times'!$C154="","",'Bike Times'!$D154-VLOOKUP($C154,'List of Entrants'!$A$4:$G$954,7,0))</f>
        <v/>
      </c>
      <c r="F154" s="51"/>
      <c r="G154" s="42"/>
      <c r="H154" s="42"/>
      <c r="I154" s="42"/>
      <c r="J154" s="42"/>
      <c r="K154" s="42"/>
      <c r="L154" s="42"/>
      <c r="M154" s="42"/>
      <c r="N154" s="42"/>
      <c r="O154" s="42"/>
      <c r="P154" s="42"/>
      <c r="Q154" s="42"/>
      <c r="R154" s="42"/>
    </row>
    <row r="155" spans="1:18" s="43" customFormat="1" ht="24.75" customHeight="1" x14ac:dyDescent="0.35">
      <c r="A155" s="42"/>
      <c r="B155" s="42"/>
      <c r="C155" s="46"/>
      <c r="D155" s="52"/>
      <c r="E155" s="50" t="str">
        <f>IF('Bike Times'!$C155="","",'Bike Times'!$D155-VLOOKUP($C155,'List of Entrants'!$A$4:$G$954,7,0))</f>
        <v/>
      </c>
      <c r="F155" s="51"/>
      <c r="G155" s="42"/>
      <c r="H155" s="42"/>
      <c r="I155" s="42"/>
      <c r="J155" s="42"/>
      <c r="K155" s="42"/>
      <c r="L155" s="42"/>
      <c r="M155" s="42"/>
      <c r="N155" s="42"/>
      <c r="O155" s="42"/>
      <c r="P155" s="42"/>
      <c r="Q155" s="42"/>
      <c r="R155" s="42"/>
    </row>
    <row r="156" spans="1:18" s="43" customFormat="1" ht="24.75" customHeight="1" x14ac:dyDescent="0.35">
      <c r="A156" s="42"/>
      <c r="B156" s="42"/>
      <c r="C156" s="46"/>
      <c r="D156" s="52"/>
      <c r="E156" s="50" t="str">
        <f>IF('Bike Times'!$C156="","",'Bike Times'!$D156-VLOOKUP($C156,'List of Entrants'!$A$4:$G$954,7,0))</f>
        <v/>
      </c>
      <c r="F156" s="51"/>
      <c r="G156" s="42"/>
      <c r="H156" s="42"/>
      <c r="I156" s="42"/>
      <c r="J156" s="42"/>
      <c r="K156" s="42"/>
      <c r="L156" s="42"/>
      <c r="M156" s="42"/>
      <c r="N156" s="42"/>
      <c r="O156" s="42"/>
      <c r="P156" s="42"/>
      <c r="Q156" s="42"/>
      <c r="R156" s="42"/>
    </row>
    <row r="157" spans="1:18" s="43" customFormat="1" ht="24.75" customHeight="1" x14ac:dyDescent="0.35">
      <c r="A157" s="42"/>
      <c r="B157" s="42"/>
      <c r="C157" s="46"/>
      <c r="D157" s="52"/>
      <c r="E157" s="50" t="str">
        <f>IF('Bike Times'!$C157="","",'Bike Times'!$D157-VLOOKUP($C157,'List of Entrants'!$A$4:$G$954,7,0))</f>
        <v/>
      </c>
      <c r="F157" s="51"/>
      <c r="G157" s="42"/>
      <c r="H157" s="42"/>
      <c r="I157" s="42"/>
      <c r="J157" s="42"/>
      <c r="K157" s="42"/>
      <c r="L157" s="42"/>
      <c r="M157" s="42"/>
      <c r="N157" s="42"/>
      <c r="O157" s="42"/>
      <c r="P157" s="42"/>
      <c r="Q157" s="42"/>
      <c r="R157" s="42"/>
    </row>
    <row r="158" spans="1:18" s="43" customFormat="1" ht="24.75" customHeight="1" x14ac:dyDescent="0.35">
      <c r="A158" s="42"/>
      <c r="B158" s="42"/>
      <c r="C158" s="46"/>
      <c r="D158" s="52"/>
      <c r="E158" s="50" t="str">
        <f>IF('Bike Times'!$C158="","",'Bike Times'!$D158-VLOOKUP($C158,'List of Entrants'!$A$4:$G$954,7,0))</f>
        <v/>
      </c>
      <c r="F158" s="51"/>
      <c r="G158" s="42"/>
      <c r="H158" s="42"/>
      <c r="I158" s="42"/>
      <c r="J158" s="42"/>
      <c r="K158" s="42"/>
      <c r="L158" s="42"/>
      <c r="M158" s="42"/>
      <c r="N158" s="42"/>
      <c r="O158" s="42"/>
      <c r="P158" s="42"/>
      <c r="Q158" s="42"/>
      <c r="R158" s="42"/>
    </row>
    <row r="159" spans="1:18" s="43" customFormat="1" ht="24.75" customHeight="1" x14ac:dyDescent="0.35">
      <c r="A159" s="42"/>
      <c r="B159" s="42"/>
      <c r="C159" s="46"/>
      <c r="D159" s="52"/>
      <c r="E159" s="50" t="str">
        <f>IF('Bike Times'!$C159="","",'Bike Times'!$D159-VLOOKUP($C159,'List of Entrants'!$A$4:$G$954,7,0))</f>
        <v/>
      </c>
      <c r="F159" s="51"/>
      <c r="G159" s="42"/>
      <c r="H159" s="42"/>
      <c r="I159" s="42"/>
      <c r="J159" s="42"/>
      <c r="K159" s="42"/>
      <c r="L159" s="42"/>
      <c r="M159" s="42"/>
      <c r="N159" s="42"/>
      <c r="O159" s="42"/>
      <c r="P159" s="42"/>
      <c r="Q159" s="42"/>
      <c r="R159" s="42"/>
    </row>
    <row r="160" spans="1:18" s="43" customFormat="1" ht="24.75" customHeight="1" x14ac:dyDescent="0.35">
      <c r="A160" s="42"/>
      <c r="B160" s="42"/>
      <c r="C160" s="46"/>
      <c r="D160" s="52"/>
      <c r="E160" s="50" t="str">
        <f>IF('Bike Times'!$C160="","",'Bike Times'!$D160-VLOOKUP($C160,'List of Entrants'!$A$4:$G$954,7,0))</f>
        <v/>
      </c>
      <c r="F160" s="51"/>
      <c r="G160" s="42"/>
      <c r="H160" s="42"/>
      <c r="I160" s="42"/>
      <c r="J160" s="42"/>
      <c r="K160" s="42"/>
      <c r="L160" s="42"/>
      <c r="M160" s="42"/>
      <c r="N160" s="42"/>
      <c r="O160" s="42"/>
      <c r="P160" s="42"/>
      <c r="Q160" s="42"/>
      <c r="R160" s="42"/>
    </row>
    <row r="161" spans="1:18" s="43" customFormat="1" ht="24.75" customHeight="1" x14ac:dyDescent="0.35">
      <c r="A161" s="42"/>
      <c r="B161" s="42"/>
      <c r="C161" s="46"/>
      <c r="D161" s="52"/>
      <c r="E161" s="50" t="str">
        <f>IF('Bike Times'!$C161="","",'Bike Times'!$D161-VLOOKUP($C161,'List of Entrants'!$A$4:$G$954,7,0))</f>
        <v/>
      </c>
      <c r="F161" s="51"/>
      <c r="G161" s="42"/>
      <c r="H161" s="42"/>
      <c r="I161" s="42"/>
      <c r="J161" s="42"/>
      <c r="K161" s="42"/>
      <c r="L161" s="42"/>
      <c r="M161" s="42"/>
      <c r="N161" s="42"/>
      <c r="O161" s="42"/>
      <c r="P161" s="42"/>
      <c r="Q161" s="42"/>
      <c r="R161" s="42"/>
    </row>
    <row r="162" spans="1:18" s="43" customFormat="1" ht="24.75" customHeight="1" x14ac:dyDescent="0.35">
      <c r="A162" s="42"/>
      <c r="B162" s="42"/>
      <c r="C162" s="46"/>
      <c r="D162" s="52"/>
      <c r="E162" s="50" t="str">
        <f>IF('Bike Times'!$C162="","",'Bike Times'!$D162-VLOOKUP($C162,'List of Entrants'!$A$4:$G$954,7,0))</f>
        <v/>
      </c>
      <c r="F162" s="51"/>
      <c r="G162" s="42"/>
      <c r="H162" s="42"/>
      <c r="I162" s="42"/>
      <c r="J162" s="42"/>
      <c r="K162" s="42"/>
      <c r="L162" s="42"/>
      <c r="M162" s="42"/>
      <c r="N162" s="42"/>
      <c r="O162" s="42"/>
      <c r="P162" s="42"/>
      <c r="Q162" s="42"/>
      <c r="R162" s="42"/>
    </row>
    <row r="163" spans="1:18" s="43" customFormat="1" ht="24.75" customHeight="1" x14ac:dyDescent="0.35">
      <c r="A163" s="42"/>
      <c r="B163" s="42"/>
      <c r="C163" s="46"/>
      <c r="D163" s="52"/>
      <c r="E163" s="50" t="str">
        <f>IF('Bike Times'!$C163="","",'Bike Times'!$D163-VLOOKUP($C163,'List of Entrants'!$A$4:$G$954,7,0))</f>
        <v/>
      </c>
      <c r="F163" s="51"/>
      <c r="G163" s="42"/>
      <c r="H163" s="42"/>
      <c r="I163" s="42"/>
      <c r="J163" s="42"/>
      <c r="K163" s="42"/>
      <c r="L163" s="42"/>
      <c r="M163" s="42"/>
      <c r="N163" s="42"/>
      <c r="O163" s="42"/>
      <c r="P163" s="42"/>
      <c r="Q163" s="42"/>
      <c r="R163" s="42"/>
    </row>
    <row r="164" spans="1:18" s="43" customFormat="1" ht="24.75" customHeight="1" x14ac:dyDescent="0.35">
      <c r="A164" s="42"/>
      <c r="B164" s="42"/>
      <c r="C164" s="46"/>
      <c r="D164" s="52"/>
      <c r="E164" s="50" t="str">
        <f>IF('Bike Times'!$C164="","",'Bike Times'!$D164-VLOOKUP($C164,'List of Entrants'!$A$4:$G$954,7,0))</f>
        <v/>
      </c>
      <c r="F164" s="51"/>
      <c r="G164" s="42"/>
      <c r="H164" s="42"/>
      <c r="I164" s="42"/>
      <c r="J164" s="42"/>
      <c r="K164" s="42"/>
      <c r="L164" s="42"/>
      <c r="M164" s="42"/>
      <c r="N164" s="42"/>
      <c r="O164" s="42"/>
      <c r="P164" s="42"/>
      <c r="Q164" s="42"/>
      <c r="R164" s="42"/>
    </row>
    <row r="165" spans="1:18" s="43" customFormat="1" ht="24.75" customHeight="1" x14ac:dyDescent="0.35">
      <c r="A165" s="42"/>
      <c r="B165" s="42"/>
      <c r="C165" s="46"/>
      <c r="D165" s="52"/>
      <c r="E165" s="50" t="str">
        <f>IF('Bike Times'!$C165="","",'Bike Times'!$D165-VLOOKUP($C165,'List of Entrants'!$A$4:$G$954,7,0))</f>
        <v/>
      </c>
      <c r="F165" s="51"/>
      <c r="G165" s="42"/>
      <c r="H165" s="42"/>
      <c r="I165" s="42"/>
      <c r="J165" s="42"/>
      <c r="K165" s="42"/>
      <c r="L165" s="42"/>
      <c r="M165" s="42"/>
      <c r="N165" s="42"/>
      <c r="O165" s="42"/>
      <c r="P165" s="42"/>
      <c r="Q165" s="42"/>
      <c r="R165" s="42"/>
    </row>
    <row r="166" spans="1:18" s="43" customFormat="1" ht="24.75" customHeight="1" x14ac:dyDescent="0.35">
      <c r="A166" s="42"/>
      <c r="B166" s="42"/>
      <c r="C166" s="46"/>
      <c r="D166" s="52"/>
      <c r="E166" s="50" t="str">
        <f>IF('Bike Times'!$C166="","",'Bike Times'!$D166-VLOOKUP($C166,'List of Entrants'!$A$4:$G$954,7,0))</f>
        <v/>
      </c>
      <c r="F166" s="51"/>
      <c r="G166" s="42"/>
      <c r="H166" s="42"/>
      <c r="I166" s="42"/>
      <c r="J166" s="42"/>
      <c r="K166" s="42"/>
      <c r="L166" s="42"/>
      <c r="M166" s="42"/>
      <c r="N166" s="42"/>
      <c r="O166" s="42"/>
      <c r="P166" s="42"/>
      <c r="Q166" s="42"/>
      <c r="R166" s="42"/>
    </row>
    <row r="167" spans="1:18" s="43" customFormat="1" ht="24.75" customHeight="1" x14ac:dyDescent="0.35">
      <c r="A167" s="42"/>
      <c r="B167" s="42"/>
      <c r="C167" s="46"/>
      <c r="D167" s="52"/>
      <c r="E167" s="50" t="str">
        <f>IF('Bike Times'!$C167="","",'Bike Times'!$D167-VLOOKUP($C167,'List of Entrants'!$A$4:$G$954,7,0))</f>
        <v/>
      </c>
      <c r="F167" s="51"/>
      <c r="G167" s="42"/>
      <c r="H167" s="42"/>
      <c r="I167" s="42"/>
      <c r="J167" s="42"/>
      <c r="K167" s="42"/>
      <c r="L167" s="42"/>
      <c r="M167" s="42"/>
      <c r="N167" s="42"/>
      <c r="O167" s="42"/>
      <c r="P167" s="42"/>
      <c r="Q167" s="42"/>
      <c r="R167" s="42"/>
    </row>
    <row r="168" spans="1:18" s="43" customFormat="1" ht="24.75" customHeight="1" x14ac:dyDescent="0.35">
      <c r="A168" s="42"/>
      <c r="B168" s="42"/>
      <c r="C168" s="46"/>
      <c r="D168" s="52"/>
      <c r="E168" s="50" t="str">
        <f>IF('Bike Times'!$C168="","",'Bike Times'!$D168-VLOOKUP($C168,'List of Entrants'!$A$4:$G$954,7,0))</f>
        <v/>
      </c>
      <c r="F168" s="51"/>
      <c r="G168" s="42"/>
      <c r="H168" s="42"/>
      <c r="I168" s="42"/>
      <c r="J168" s="42"/>
      <c r="K168" s="42"/>
      <c r="L168" s="42"/>
      <c r="M168" s="42"/>
      <c r="N168" s="42"/>
      <c r="O168" s="42"/>
      <c r="P168" s="42"/>
      <c r="Q168" s="42"/>
      <c r="R168" s="42"/>
    </row>
    <row r="169" spans="1:18" s="43" customFormat="1" ht="24.75" customHeight="1" x14ac:dyDescent="0.35">
      <c r="A169" s="42"/>
      <c r="B169" s="42"/>
      <c r="C169" s="46"/>
      <c r="D169" s="52"/>
      <c r="E169" s="50" t="str">
        <f>IF('Bike Times'!$C169="","",'Bike Times'!$D169-VLOOKUP($C169,'List of Entrants'!$A$4:$G$954,7,0))</f>
        <v/>
      </c>
      <c r="F169" s="51"/>
      <c r="G169" s="42"/>
      <c r="H169" s="42"/>
      <c r="I169" s="42"/>
      <c r="J169" s="42"/>
      <c r="K169" s="42"/>
      <c r="L169" s="42"/>
      <c r="M169" s="42"/>
      <c r="N169" s="42"/>
      <c r="O169" s="42"/>
      <c r="P169" s="42"/>
      <c r="Q169" s="42"/>
      <c r="R169" s="42"/>
    </row>
    <row r="170" spans="1:18" s="43" customFormat="1" ht="24.75" customHeight="1" x14ac:dyDescent="0.35">
      <c r="A170" s="42"/>
      <c r="B170" s="42"/>
      <c r="C170" s="46"/>
      <c r="D170" s="52"/>
      <c r="E170" s="50" t="str">
        <f>IF('Bike Times'!$C170="","",'Bike Times'!$D170-VLOOKUP($C170,'List of Entrants'!$A$4:$G$954,7,0))</f>
        <v/>
      </c>
      <c r="F170" s="51"/>
      <c r="G170" s="42"/>
      <c r="H170" s="42"/>
      <c r="I170" s="42"/>
      <c r="J170" s="42"/>
      <c r="K170" s="42"/>
      <c r="L170" s="42"/>
      <c r="M170" s="42"/>
      <c r="N170" s="42"/>
      <c r="O170" s="42"/>
      <c r="P170" s="42"/>
      <c r="Q170" s="42"/>
      <c r="R170" s="42"/>
    </row>
    <row r="171" spans="1:18" s="43" customFormat="1" ht="24.75" customHeight="1" x14ac:dyDescent="0.35">
      <c r="A171" s="42"/>
      <c r="B171" s="42"/>
      <c r="C171" s="46"/>
      <c r="D171" s="52"/>
      <c r="E171" s="50" t="str">
        <f>IF('Bike Times'!$C171="","",'Bike Times'!$D171-VLOOKUP($C171,'List of Entrants'!$A$4:$G$954,7,0))</f>
        <v/>
      </c>
      <c r="F171" s="51"/>
      <c r="G171" s="42"/>
      <c r="H171" s="42"/>
      <c r="I171" s="42"/>
      <c r="J171" s="42"/>
      <c r="K171" s="42"/>
      <c r="L171" s="42"/>
      <c r="M171" s="42"/>
      <c r="N171" s="42"/>
      <c r="O171" s="42"/>
      <c r="P171" s="42"/>
      <c r="Q171" s="42"/>
      <c r="R171" s="42"/>
    </row>
    <row r="172" spans="1:18" s="43" customFormat="1" ht="24.75" customHeight="1" x14ac:dyDescent="0.35">
      <c r="A172" s="42"/>
      <c r="B172" s="42"/>
      <c r="C172" s="46"/>
      <c r="D172" s="52"/>
      <c r="E172" s="50" t="str">
        <f>IF('Bike Times'!$C172="","",'Bike Times'!$D172-VLOOKUP($C172,'List of Entrants'!$A$4:$G$954,7,0))</f>
        <v/>
      </c>
      <c r="F172" s="51"/>
      <c r="G172" s="42"/>
      <c r="H172" s="42"/>
      <c r="I172" s="42"/>
      <c r="J172" s="42"/>
      <c r="K172" s="42"/>
      <c r="L172" s="42"/>
      <c r="M172" s="42"/>
      <c r="N172" s="42"/>
      <c r="O172" s="42"/>
      <c r="P172" s="42"/>
      <c r="Q172" s="42"/>
      <c r="R172" s="42"/>
    </row>
    <row r="173" spans="1:18" s="43" customFormat="1" ht="24.75" customHeight="1" x14ac:dyDescent="0.35">
      <c r="A173" s="42"/>
      <c r="B173" s="42"/>
      <c r="C173" s="46"/>
      <c r="D173" s="52"/>
      <c r="E173" s="50" t="str">
        <f>IF('Bike Times'!$C173="","",'Bike Times'!$D173-VLOOKUP($C173,'List of Entrants'!$A$4:$G$954,7,0))</f>
        <v/>
      </c>
      <c r="F173" s="51"/>
      <c r="G173" s="42"/>
      <c r="H173" s="42"/>
      <c r="I173" s="42"/>
      <c r="J173" s="42"/>
      <c r="K173" s="42"/>
      <c r="L173" s="42"/>
      <c r="M173" s="42"/>
      <c r="N173" s="42"/>
      <c r="O173" s="42"/>
      <c r="P173" s="42"/>
      <c r="Q173" s="42"/>
      <c r="R173" s="42"/>
    </row>
    <row r="174" spans="1:18" s="43" customFormat="1" ht="24.75" customHeight="1" x14ac:dyDescent="0.35">
      <c r="A174" s="42"/>
      <c r="B174" s="42"/>
      <c r="C174" s="46"/>
      <c r="D174" s="52"/>
      <c r="E174" s="50" t="str">
        <f>IF('Bike Times'!$C174="","",'Bike Times'!$D174-VLOOKUP($C174,'List of Entrants'!$A$4:$G$954,7,0))</f>
        <v/>
      </c>
      <c r="F174" s="51"/>
      <c r="G174" s="42"/>
      <c r="H174" s="42"/>
      <c r="I174" s="42"/>
      <c r="J174" s="42"/>
      <c r="K174" s="42"/>
      <c r="L174" s="42"/>
      <c r="M174" s="42"/>
      <c r="N174" s="42"/>
      <c r="O174" s="42"/>
      <c r="P174" s="42"/>
      <c r="Q174" s="42"/>
      <c r="R174" s="42"/>
    </row>
    <row r="175" spans="1:18" s="43" customFormat="1" ht="24.75" customHeight="1" x14ac:dyDescent="0.35">
      <c r="A175" s="42"/>
      <c r="B175" s="42"/>
      <c r="C175" s="46"/>
      <c r="D175" s="52"/>
      <c r="E175" s="50" t="str">
        <f>IF('Bike Times'!$C175="","",'Bike Times'!$D175-VLOOKUP($C175,'List of Entrants'!$A$4:$G$954,7,0))</f>
        <v/>
      </c>
      <c r="F175" s="51"/>
      <c r="G175" s="42"/>
      <c r="H175" s="42"/>
      <c r="I175" s="42"/>
      <c r="J175" s="42"/>
      <c r="K175" s="42"/>
      <c r="L175" s="42"/>
      <c r="M175" s="42"/>
      <c r="N175" s="42"/>
      <c r="O175" s="42"/>
      <c r="P175" s="42"/>
      <c r="Q175" s="42"/>
      <c r="R175" s="42"/>
    </row>
    <row r="176" spans="1:18" s="43" customFormat="1" ht="24.75" customHeight="1" x14ac:dyDescent="0.35">
      <c r="A176" s="42"/>
      <c r="B176" s="42"/>
      <c r="C176" s="46"/>
      <c r="D176" s="52"/>
      <c r="E176" s="50" t="str">
        <f>IF('Bike Times'!$C176="","",'Bike Times'!$D176-VLOOKUP($C176,'List of Entrants'!$A$4:$G$954,7,0))</f>
        <v/>
      </c>
      <c r="F176" s="51"/>
      <c r="G176" s="42"/>
      <c r="H176" s="42"/>
      <c r="I176" s="42"/>
      <c r="J176" s="42"/>
      <c r="K176" s="42"/>
      <c r="L176" s="42"/>
      <c r="M176" s="42"/>
      <c r="N176" s="42"/>
      <c r="O176" s="42"/>
      <c r="P176" s="42"/>
      <c r="Q176" s="42"/>
      <c r="R176" s="42"/>
    </row>
    <row r="177" spans="1:18" s="43" customFormat="1" ht="24.75" customHeight="1" x14ac:dyDescent="0.35">
      <c r="A177" s="42"/>
      <c r="B177" s="42"/>
      <c r="C177" s="46"/>
      <c r="D177" s="52"/>
      <c r="E177" s="50" t="str">
        <f>IF('Bike Times'!$C177="","",'Bike Times'!$D177-VLOOKUP($C177,'List of Entrants'!$A$4:$G$954,7,0))</f>
        <v/>
      </c>
      <c r="F177" s="51"/>
      <c r="G177" s="42"/>
      <c r="H177" s="42"/>
      <c r="I177" s="42"/>
      <c r="J177" s="42"/>
      <c r="K177" s="42"/>
      <c r="L177" s="42"/>
      <c r="M177" s="42"/>
      <c r="N177" s="42"/>
      <c r="O177" s="42"/>
      <c r="P177" s="42"/>
      <c r="Q177" s="42"/>
      <c r="R177" s="42"/>
    </row>
    <row r="178" spans="1:18" s="43" customFormat="1" ht="24.75" customHeight="1" x14ac:dyDescent="0.35">
      <c r="A178" s="42"/>
      <c r="B178" s="42"/>
      <c r="C178" s="46"/>
      <c r="D178" s="52"/>
      <c r="E178" s="50" t="str">
        <f>IF('Bike Times'!$C178="","",'Bike Times'!$D178-VLOOKUP($C178,'List of Entrants'!$A$4:$G$954,7,0))</f>
        <v/>
      </c>
      <c r="F178" s="51"/>
      <c r="G178" s="42"/>
      <c r="H178" s="42"/>
      <c r="I178" s="42"/>
      <c r="J178" s="42"/>
      <c r="K178" s="42"/>
      <c r="L178" s="42"/>
      <c r="M178" s="42"/>
      <c r="N178" s="42"/>
      <c r="O178" s="42"/>
      <c r="P178" s="42"/>
      <c r="Q178" s="42"/>
      <c r="R178" s="42"/>
    </row>
    <row r="179" spans="1:18" s="43" customFormat="1" ht="24.75" customHeight="1" x14ac:dyDescent="0.35">
      <c r="A179" s="42"/>
      <c r="B179" s="42"/>
      <c r="C179" s="46"/>
      <c r="D179" s="52"/>
      <c r="E179" s="50" t="str">
        <f>IF('Bike Times'!$C179="","",'Bike Times'!$D179-VLOOKUP($C179,'List of Entrants'!$A$4:$G$954,7,0))</f>
        <v/>
      </c>
      <c r="F179" s="51"/>
      <c r="G179" s="42"/>
      <c r="H179" s="42"/>
      <c r="I179" s="42"/>
      <c r="J179" s="42"/>
      <c r="K179" s="42"/>
      <c r="L179" s="42"/>
      <c r="M179" s="42"/>
      <c r="N179" s="42"/>
      <c r="O179" s="42"/>
      <c r="P179" s="42"/>
      <c r="Q179" s="42"/>
      <c r="R179" s="42"/>
    </row>
    <row r="180" spans="1:18" s="43" customFormat="1" ht="24.75" customHeight="1" x14ac:dyDescent="0.35">
      <c r="A180" s="42"/>
      <c r="B180" s="42"/>
      <c r="C180" s="46"/>
      <c r="D180" s="52"/>
      <c r="E180" s="50" t="str">
        <f>IF('Bike Times'!$C180="","",'Bike Times'!$D180-VLOOKUP($C180,'List of Entrants'!$A$4:$G$954,7,0))</f>
        <v/>
      </c>
      <c r="F180" s="51"/>
      <c r="G180" s="42"/>
      <c r="H180" s="42"/>
      <c r="I180" s="42"/>
      <c r="J180" s="42"/>
      <c r="K180" s="42"/>
      <c r="L180" s="42"/>
      <c r="M180" s="42"/>
      <c r="N180" s="42"/>
      <c r="O180" s="42"/>
      <c r="P180" s="42"/>
      <c r="Q180" s="42"/>
      <c r="R180" s="42"/>
    </row>
    <row r="181" spans="1:18" s="43" customFormat="1" ht="24.75" customHeight="1" x14ac:dyDescent="0.35">
      <c r="A181" s="42"/>
      <c r="B181" s="42"/>
      <c r="C181" s="46"/>
      <c r="D181" s="52"/>
      <c r="E181" s="50" t="str">
        <f>IF('Bike Times'!$C181="","",'Bike Times'!$D181-VLOOKUP($C181,'List of Entrants'!$A$4:$G$954,7,0))</f>
        <v/>
      </c>
      <c r="F181" s="51"/>
      <c r="G181" s="42"/>
      <c r="H181" s="42"/>
      <c r="I181" s="42"/>
      <c r="J181" s="42"/>
      <c r="K181" s="42"/>
      <c r="L181" s="42"/>
      <c r="M181" s="42"/>
      <c r="N181" s="42"/>
      <c r="O181" s="42"/>
      <c r="P181" s="42"/>
      <c r="Q181" s="42"/>
      <c r="R181" s="42"/>
    </row>
    <row r="182" spans="1:18" s="43" customFormat="1" ht="24.75" customHeight="1" x14ac:dyDescent="0.35">
      <c r="A182" s="42"/>
      <c r="B182" s="42"/>
      <c r="C182" s="46"/>
      <c r="D182" s="52"/>
      <c r="E182" s="50" t="str">
        <f>IF('Bike Times'!$C182="","",'Bike Times'!$D182-VLOOKUP($C182,'List of Entrants'!$A$4:$G$954,7,0))</f>
        <v/>
      </c>
      <c r="F182" s="51"/>
      <c r="G182" s="42"/>
      <c r="H182" s="42"/>
      <c r="I182" s="42"/>
      <c r="J182" s="42"/>
      <c r="K182" s="42"/>
      <c r="L182" s="42"/>
      <c r="M182" s="42"/>
      <c r="N182" s="42"/>
      <c r="O182" s="42"/>
      <c r="P182" s="42"/>
      <c r="Q182" s="42"/>
      <c r="R182" s="42"/>
    </row>
    <row r="183" spans="1:18" s="43" customFormat="1" ht="24.75" customHeight="1" x14ac:dyDescent="0.35">
      <c r="A183" s="42"/>
      <c r="B183" s="42"/>
      <c r="C183" s="46"/>
      <c r="D183" s="52"/>
      <c r="E183" s="50" t="str">
        <f>IF('Bike Times'!$C183="","",'Bike Times'!$D183-VLOOKUP($C183,'List of Entrants'!$A$4:$G$954,7,0))</f>
        <v/>
      </c>
      <c r="F183" s="51"/>
      <c r="G183" s="42"/>
      <c r="H183" s="42"/>
      <c r="I183" s="42"/>
      <c r="J183" s="42"/>
      <c r="K183" s="42"/>
      <c r="L183" s="42"/>
      <c r="M183" s="42"/>
      <c r="N183" s="42"/>
      <c r="O183" s="42"/>
      <c r="P183" s="42"/>
      <c r="Q183" s="42"/>
      <c r="R183" s="42"/>
    </row>
    <row r="184" spans="1:18" s="43" customFormat="1" ht="24.75" customHeight="1" x14ac:dyDescent="0.35">
      <c r="A184" s="42"/>
      <c r="B184" s="42"/>
      <c r="C184" s="46"/>
      <c r="D184" s="52"/>
      <c r="E184" s="50" t="str">
        <f>IF('Bike Times'!$C184="","",'Bike Times'!$D184-VLOOKUP($C184,'List of Entrants'!$A$4:$G$954,7,0))</f>
        <v/>
      </c>
      <c r="F184" s="51"/>
      <c r="G184" s="42"/>
      <c r="H184" s="42"/>
      <c r="I184" s="42"/>
      <c r="J184" s="42"/>
      <c r="K184" s="42"/>
      <c r="L184" s="42"/>
      <c r="M184" s="42"/>
      <c r="N184" s="42"/>
      <c r="O184" s="42"/>
      <c r="P184" s="42"/>
      <c r="Q184" s="42"/>
      <c r="R184" s="42"/>
    </row>
    <row r="185" spans="1:18" s="43" customFormat="1" ht="24.75" customHeight="1" x14ac:dyDescent="0.35">
      <c r="A185" s="42"/>
      <c r="B185" s="42"/>
      <c r="C185" s="46"/>
      <c r="D185" s="52"/>
      <c r="E185" s="50" t="str">
        <f>IF('Bike Times'!$C185="","",'Bike Times'!$D185-VLOOKUP($C185,'List of Entrants'!$A$4:$G$954,7,0))</f>
        <v/>
      </c>
      <c r="F185" s="51"/>
      <c r="G185" s="42"/>
      <c r="H185" s="42"/>
      <c r="I185" s="42"/>
      <c r="J185" s="42"/>
      <c r="K185" s="42"/>
      <c r="L185" s="42"/>
      <c r="M185" s="42"/>
      <c r="N185" s="42"/>
      <c r="O185" s="42"/>
      <c r="P185" s="42"/>
      <c r="Q185" s="42"/>
      <c r="R185" s="42"/>
    </row>
    <row r="186" spans="1:18" s="43" customFormat="1" ht="24.75" customHeight="1" x14ac:dyDescent="0.35">
      <c r="A186" s="42"/>
      <c r="B186" s="42"/>
      <c r="C186" s="46"/>
      <c r="D186" s="52"/>
      <c r="E186" s="50" t="str">
        <f>IF('Bike Times'!$C186="","",'Bike Times'!$D186-VLOOKUP($C186,'List of Entrants'!$A$4:$G$954,7,0))</f>
        <v/>
      </c>
      <c r="F186" s="51"/>
      <c r="G186" s="42"/>
      <c r="H186" s="42"/>
      <c r="I186" s="42"/>
      <c r="J186" s="42"/>
      <c r="K186" s="42"/>
      <c r="L186" s="42"/>
      <c r="M186" s="42"/>
      <c r="N186" s="42"/>
      <c r="O186" s="42"/>
      <c r="P186" s="42"/>
      <c r="Q186" s="42"/>
      <c r="R186" s="42"/>
    </row>
    <row r="187" spans="1:18" s="43" customFormat="1" ht="24.75" customHeight="1" x14ac:dyDescent="0.35">
      <c r="A187" s="42"/>
      <c r="B187" s="42"/>
      <c r="C187" s="46"/>
      <c r="D187" s="52"/>
      <c r="E187" s="50" t="str">
        <f>IF('Bike Times'!$C187="","",'Bike Times'!$D187-VLOOKUP($C187,'List of Entrants'!$A$4:$G$954,7,0))</f>
        <v/>
      </c>
      <c r="F187" s="51"/>
      <c r="G187" s="42"/>
      <c r="H187" s="42"/>
      <c r="I187" s="42"/>
      <c r="J187" s="42"/>
      <c r="K187" s="42"/>
      <c r="L187" s="42"/>
      <c r="M187" s="42"/>
      <c r="N187" s="42"/>
      <c r="O187" s="42"/>
      <c r="P187" s="42"/>
      <c r="Q187" s="42"/>
      <c r="R187" s="42"/>
    </row>
    <row r="188" spans="1:18" s="43" customFormat="1" ht="24.75" customHeight="1" x14ac:dyDescent="0.35">
      <c r="A188" s="42"/>
      <c r="B188" s="42"/>
      <c r="C188" s="46"/>
      <c r="D188" s="52"/>
      <c r="E188" s="50" t="str">
        <f>IF('Bike Times'!$C188="","",'Bike Times'!$D188-VLOOKUP($C188,'List of Entrants'!$A$4:$G$954,7,0))</f>
        <v/>
      </c>
      <c r="F188" s="51"/>
      <c r="G188" s="42"/>
      <c r="H188" s="42"/>
      <c r="I188" s="42"/>
      <c r="J188" s="42"/>
      <c r="K188" s="42"/>
      <c r="L188" s="42"/>
      <c r="M188" s="42"/>
      <c r="N188" s="42"/>
      <c r="O188" s="42"/>
      <c r="P188" s="42"/>
      <c r="Q188" s="42"/>
      <c r="R188" s="42"/>
    </row>
    <row r="189" spans="1:18" s="43" customFormat="1" ht="24.75" customHeight="1" x14ac:dyDescent="0.35">
      <c r="A189" s="42"/>
      <c r="B189" s="42"/>
      <c r="C189" s="46"/>
      <c r="D189" s="52"/>
      <c r="E189" s="50" t="str">
        <f>IF('Bike Times'!$C189="","",'Bike Times'!$D189-VLOOKUP($C189,'List of Entrants'!$A$4:$G$954,7,0))</f>
        <v/>
      </c>
      <c r="F189" s="51"/>
      <c r="G189" s="42"/>
      <c r="H189" s="42"/>
      <c r="I189" s="42"/>
      <c r="J189" s="42"/>
      <c r="K189" s="42"/>
      <c r="L189" s="42"/>
      <c r="M189" s="42"/>
      <c r="N189" s="42"/>
      <c r="O189" s="42"/>
      <c r="P189" s="42"/>
      <c r="Q189" s="42"/>
      <c r="R189" s="42"/>
    </row>
    <row r="190" spans="1:18" s="43" customFormat="1" ht="24.75" customHeight="1" x14ac:dyDescent="0.35">
      <c r="A190" s="42"/>
      <c r="B190" s="42"/>
      <c r="C190" s="46"/>
      <c r="D190" s="52"/>
      <c r="E190" s="50" t="str">
        <f>IF('Bike Times'!$C190="","",'Bike Times'!$D190-VLOOKUP($C190,'List of Entrants'!$A$4:$G$954,7,0))</f>
        <v/>
      </c>
      <c r="F190" s="51"/>
      <c r="G190" s="42"/>
      <c r="H190" s="42"/>
      <c r="I190" s="42"/>
      <c r="J190" s="42"/>
      <c r="K190" s="42"/>
      <c r="L190" s="42"/>
      <c r="M190" s="42"/>
      <c r="N190" s="42"/>
      <c r="O190" s="42"/>
      <c r="P190" s="42"/>
      <c r="Q190" s="42"/>
      <c r="R190" s="42"/>
    </row>
    <row r="191" spans="1:18" s="43" customFormat="1" ht="24.75" customHeight="1" x14ac:dyDescent="0.35">
      <c r="A191" s="42"/>
      <c r="B191" s="42"/>
      <c r="C191" s="46"/>
      <c r="D191" s="52"/>
      <c r="E191" s="50" t="str">
        <f>IF('Bike Times'!$C191="","",'Bike Times'!$D191-VLOOKUP($C191,'List of Entrants'!$A$4:$G$954,7,0))</f>
        <v/>
      </c>
      <c r="F191" s="51"/>
      <c r="G191" s="42"/>
      <c r="H191" s="42"/>
      <c r="I191" s="42"/>
      <c r="J191" s="42"/>
      <c r="K191" s="42"/>
      <c r="L191" s="42"/>
      <c r="M191" s="42"/>
      <c r="N191" s="42"/>
      <c r="O191" s="42"/>
      <c r="P191" s="42"/>
      <c r="Q191" s="42"/>
      <c r="R191" s="42"/>
    </row>
    <row r="192" spans="1:18" s="43" customFormat="1" ht="24.75" customHeight="1" x14ac:dyDescent="0.35">
      <c r="A192" s="42"/>
      <c r="B192" s="42"/>
      <c r="C192" s="46"/>
      <c r="D192" s="52"/>
      <c r="E192" s="50" t="str">
        <f>IF('Bike Times'!$C192="","",'Bike Times'!$D192-VLOOKUP($C192,'List of Entrants'!$A$4:$G$954,7,0))</f>
        <v/>
      </c>
      <c r="F192" s="51"/>
      <c r="G192" s="42"/>
      <c r="H192" s="42"/>
      <c r="I192" s="42"/>
      <c r="J192" s="42"/>
      <c r="K192" s="42"/>
      <c r="L192" s="42"/>
      <c r="M192" s="42"/>
      <c r="N192" s="42"/>
      <c r="O192" s="42"/>
      <c r="P192" s="42"/>
      <c r="Q192" s="42"/>
      <c r="R192" s="42"/>
    </row>
    <row r="193" spans="1:18" s="43" customFormat="1" ht="24.75" customHeight="1" x14ac:dyDescent="0.35">
      <c r="A193" s="42"/>
      <c r="B193" s="42"/>
      <c r="C193" s="46"/>
      <c r="D193" s="52"/>
      <c r="E193" s="50" t="str">
        <f>IF('Bike Times'!$C193="","",'Bike Times'!$D193-VLOOKUP($C193,'List of Entrants'!$A$4:$G$954,7,0))</f>
        <v/>
      </c>
      <c r="F193" s="51"/>
      <c r="G193" s="42"/>
      <c r="H193" s="42"/>
      <c r="I193" s="42"/>
      <c r="J193" s="42"/>
      <c r="K193" s="42"/>
      <c r="L193" s="42"/>
      <c r="M193" s="42"/>
      <c r="N193" s="42"/>
      <c r="O193" s="42"/>
      <c r="P193" s="42"/>
      <c r="Q193" s="42"/>
      <c r="R193" s="42"/>
    </row>
    <row r="194" spans="1:18" s="43" customFormat="1" ht="24.75" customHeight="1" x14ac:dyDescent="0.35">
      <c r="A194" s="42"/>
      <c r="B194" s="42"/>
      <c r="C194" s="46"/>
      <c r="D194" s="52"/>
      <c r="E194" s="50" t="str">
        <f>IF('Bike Times'!$C194="","",'Bike Times'!$D194-VLOOKUP($C194,'List of Entrants'!$A$4:$G$954,7,0))</f>
        <v/>
      </c>
      <c r="F194" s="51"/>
      <c r="G194" s="42"/>
      <c r="H194" s="42"/>
      <c r="I194" s="42"/>
      <c r="J194" s="42"/>
      <c r="K194" s="42"/>
      <c r="L194" s="42"/>
      <c r="M194" s="42"/>
      <c r="N194" s="42"/>
      <c r="O194" s="42"/>
      <c r="P194" s="42"/>
      <c r="Q194" s="42"/>
      <c r="R194" s="42"/>
    </row>
    <row r="195" spans="1:18" s="43" customFormat="1" ht="24.75" customHeight="1" x14ac:dyDescent="0.35">
      <c r="A195" s="42"/>
      <c r="B195" s="42"/>
      <c r="C195" s="46"/>
      <c r="D195" s="52"/>
      <c r="E195" s="50" t="str">
        <f>IF('Bike Times'!$C195="","",'Bike Times'!$D195-VLOOKUP($C195,'List of Entrants'!$A$4:$G$954,7,0))</f>
        <v/>
      </c>
      <c r="F195" s="51"/>
      <c r="G195" s="42"/>
      <c r="H195" s="42"/>
      <c r="I195" s="42"/>
      <c r="J195" s="42"/>
      <c r="K195" s="42"/>
      <c r="L195" s="42"/>
      <c r="M195" s="42"/>
      <c r="N195" s="42"/>
      <c r="O195" s="42"/>
      <c r="P195" s="42"/>
      <c r="Q195" s="42"/>
      <c r="R195" s="42"/>
    </row>
    <row r="196" spans="1:18" s="43" customFormat="1" ht="24.75" customHeight="1" x14ac:dyDescent="0.35">
      <c r="A196" s="42"/>
      <c r="B196" s="42"/>
      <c r="C196" s="46"/>
      <c r="D196" s="52"/>
      <c r="E196" s="50" t="str">
        <f>IF('Bike Times'!$C196="","",'Bike Times'!$D196-VLOOKUP($C196,'List of Entrants'!$A$4:$G$954,7,0))</f>
        <v/>
      </c>
      <c r="F196" s="51"/>
      <c r="G196" s="42"/>
      <c r="H196" s="42"/>
      <c r="I196" s="42"/>
      <c r="J196" s="42"/>
      <c r="K196" s="42"/>
      <c r="L196" s="42"/>
      <c r="M196" s="42"/>
      <c r="N196" s="42"/>
      <c r="O196" s="42"/>
      <c r="P196" s="42"/>
      <c r="Q196" s="42"/>
      <c r="R196" s="42"/>
    </row>
    <row r="197" spans="1:18" s="43" customFormat="1" ht="24.75" customHeight="1" x14ac:dyDescent="0.35">
      <c r="A197" s="42"/>
      <c r="B197" s="42"/>
      <c r="C197" s="46"/>
      <c r="D197" s="52"/>
      <c r="E197" s="50" t="str">
        <f>IF('Bike Times'!$C197="","",'Bike Times'!$D197-VLOOKUP($C197,'List of Entrants'!$A$4:$G$954,7,0))</f>
        <v/>
      </c>
      <c r="F197" s="51"/>
      <c r="G197" s="42"/>
      <c r="H197" s="42"/>
      <c r="I197" s="42"/>
      <c r="J197" s="42"/>
      <c r="K197" s="42"/>
      <c r="L197" s="42"/>
      <c r="M197" s="42"/>
      <c r="N197" s="42"/>
      <c r="O197" s="42"/>
      <c r="P197" s="42"/>
      <c r="Q197" s="42"/>
      <c r="R197" s="42"/>
    </row>
    <row r="198" spans="1:18" s="43" customFormat="1" ht="24.75" customHeight="1" x14ac:dyDescent="0.35">
      <c r="A198" s="42"/>
      <c r="B198" s="42"/>
      <c r="C198" s="46"/>
      <c r="D198" s="52"/>
      <c r="E198" s="50" t="str">
        <f>IF('Bike Times'!$C198="","",'Bike Times'!$D198-VLOOKUP($C198,'List of Entrants'!$A$4:$G$954,7,0))</f>
        <v/>
      </c>
      <c r="F198" s="51"/>
      <c r="G198" s="42"/>
      <c r="H198" s="42"/>
      <c r="I198" s="42"/>
      <c r="J198" s="42"/>
      <c r="K198" s="42"/>
      <c r="L198" s="42"/>
      <c r="M198" s="42"/>
      <c r="N198" s="42"/>
      <c r="O198" s="42"/>
      <c r="P198" s="42"/>
      <c r="Q198" s="42"/>
      <c r="R198" s="42"/>
    </row>
    <row r="199" spans="1:18" s="43" customFormat="1" ht="24.75" customHeight="1" x14ac:dyDescent="0.35">
      <c r="A199" s="42"/>
      <c r="B199" s="42"/>
      <c r="C199" s="46"/>
      <c r="D199" s="52"/>
      <c r="E199" s="50" t="str">
        <f>IF('Bike Times'!$C199="","",'Bike Times'!$D199-VLOOKUP($C199,'List of Entrants'!$A$4:$G$954,7,0))</f>
        <v/>
      </c>
      <c r="F199" s="51"/>
      <c r="G199" s="42"/>
      <c r="H199" s="42"/>
      <c r="I199" s="42"/>
      <c r="J199" s="42"/>
      <c r="K199" s="42"/>
      <c r="L199" s="42"/>
      <c r="M199" s="42"/>
      <c r="N199" s="42"/>
      <c r="O199" s="42"/>
      <c r="P199" s="42"/>
      <c r="Q199" s="42"/>
      <c r="R199" s="42"/>
    </row>
    <row r="200" spans="1:18" s="43" customFormat="1" ht="24.75" customHeight="1" x14ac:dyDescent="0.35">
      <c r="A200" s="42"/>
      <c r="B200" s="42"/>
      <c r="C200" s="46"/>
      <c r="D200" s="52"/>
      <c r="E200" s="50" t="str">
        <f>IF('Bike Times'!$C200="","",'Bike Times'!$D200-VLOOKUP($C200,'List of Entrants'!$A$4:$G$954,7,0))</f>
        <v/>
      </c>
      <c r="F200" s="51"/>
      <c r="G200" s="42"/>
      <c r="H200" s="42"/>
      <c r="I200" s="42"/>
      <c r="J200" s="42"/>
      <c r="K200" s="42"/>
      <c r="L200" s="42"/>
      <c r="M200" s="42"/>
      <c r="N200" s="42"/>
      <c r="O200" s="42"/>
      <c r="P200" s="42"/>
      <c r="Q200" s="42"/>
      <c r="R200" s="42"/>
    </row>
    <row r="201" spans="1:18" x14ac:dyDescent="0.2">
      <c r="A201" s="3"/>
      <c r="B201" s="3"/>
      <c r="C201" s="11"/>
      <c r="D201" s="3"/>
      <c r="E201" s="12" t="str">
        <f>IF('Bike Times'!$C201="","",'Bike Times'!$D201-VLOOKUP($C201,'List of Entrants'!$A$4:$G$954,6,0))</f>
        <v/>
      </c>
      <c r="F201" s="3"/>
      <c r="G201" s="3"/>
      <c r="H201" s="3"/>
      <c r="I201" s="3"/>
      <c r="J201" s="3"/>
      <c r="K201" s="3"/>
      <c r="L201" s="3"/>
      <c r="M201" s="3"/>
      <c r="N201" s="3"/>
      <c r="O201" s="3"/>
      <c r="P201" s="3"/>
      <c r="Q201" s="3"/>
      <c r="R201" s="3"/>
    </row>
    <row r="202" spans="1:18" x14ac:dyDescent="0.2">
      <c r="A202" s="3"/>
      <c r="B202" s="3"/>
      <c r="C202" s="11"/>
      <c r="D202" s="3"/>
      <c r="E202" s="12" t="str">
        <f>IF('Bike Times'!$C202="","",'Bike Times'!$D202-VLOOKUP($C202,'List of Entrants'!$A$4:$G$954,6,0))</f>
        <v/>
      </c>
      <c r="F202" s="3"/>
      <c r="G202" s="3"/>
      <c r="H202" s="3"/>
      <c r="I202" s="3"/>
      <c r="J202" s="3"/>
      <c r="K202" s="3"/>
      <c r="L202" s="3"/>
      <c r="M202" s="3"/>
      <c r="N202" s="3"/>
      <c r="O202" s="3"/>
      <c r="P202" s="3"/>
      <c r="Q202" s="3"/>
      <c r="R202" s="3"/>
    </row>
    <row r="203" spans="1:18" x14ac:dyDescent="0.2">
      <c r="C203" s="1"/>
      <c r="E203" s="13" t="str">
        <f>IF('Bike Times'!$C203="","",'Bike Times'!$D203-VLOOKUP($C203,'List of Entrants'!$A$4:$G$954,6,0))</f>
        <v/>
      </c>
    </row>
    <row r="204" spans="1:18" x14ac:dyDescent="0.2">
      <c r="C204" s="1"/>
      <c r="E204" s="13" t="str">
        <f>IF('Bike Times'!$C204="","",'Bike Times'!$D204-VLOOKUP($C204,'List of Entrants'!$A$4:$G$954,6,0))</f>
        <v/>
      </c>
    </row>
    <row r="205" spans="1:18" x14ac:dyDescent="0.2">
      <c r="C205" s="1"/>
      <c r="E205" s="13" t="str">
        <f>IF('Bike Times'!$C205="","",'Bike Times'!$D205-VLOOKUP($C205,'List of Entrants'!$A$4:$G$954,6,0))</f>
        <v/>
      </c>
    </row>
    <row r="206" spans="1:18" x14ac:dyDescent="0.2">
      <c r="C206" s="1"/>
      <c r="E206" s="13" t="str">
        <f>IF('Bike Times'!$C206="","",'Bike Times'!$D206-VLOOKUP($C206,'List of Entrants'!$A$4:$G$954,6,0))</f>
        <v/>
      </c>
    </row>
    <row r="207" spans="1:18" x14ac:dyDescent="0.2">
      <c r="C207" s="1"/>
      <c r="E207" s="13" t="str">
        <f>IF('Bike Times'!$C207="","",'Bike Times'!$D207-VLOOKUP($C207,'List of Entrants'!$A$4:$G$954,6,0))</f>
        <v/>
      </c>
    </row>
    <row r="208" spans="1:18" x14ac:dyDescent="0.2">
      <c r="C208" s="1"/>
      <c r="E208" s="13" t="str">
        <f>IF('Bike Times'!$C208="","",'Bike Times'!$D208-VLOOKUP($C208,'List of Entrants'!$A$4:$G$954,6,0))</f>
        <v/>
      </c>
    </row>
    <row r="209" spans="3:5" x14ac:dyDescent="0.2">
      <c r="C209" s="1"/>
      <c r="E209" s="13" t="str">
        <f>IF('Bike Times'!$C209="","",'Bike Times'!$D209-VLOOKUP($C209,'List of Entrants'!$A$4:$G$954,6,0))</f>
        <v/>
      </c>
    </row>
    <row r="210" spans="3:5" x14ac:dyDescent="0.2">
      <c r="C210" s="1"/>
      <c r="E210" s="13" t="str">
        <f>IF('Bike Times'!$C210="","",'Bike Times'!$D210-VLOOKUP($C210,'List of Entrants'!$A$4:$G$954,6,0))</f>
        <v/>
      </c>
    </row>
    <row r="211" spans="3:5" x14ac:dyDescent="0.2">
      <c r="C211" s="1"/>
      <c r="E211" s="13" t="str">
        <f>IF('Bike Times'!$C211="","",'Bike Times'!$D211-VLOOKUP($C211,'List of Entrants'!$A$4:$G$954,6,0))</f>
        <v/>
      </c>
    </row>
    <row r="212" spans="3:5" x14ac:dyDescent="0.2">
      <c r="C212" s="1"/>
      <c r="E212" s="13" t="str">
        <f>IF('Bike Times'!$C212="","",'Bike Times'!$D212-VLOOKUP($C212,'List of Entrants'!$A$4:$G$954,6,0))</f>
        <v/>
      </c>
    </row>
    <row r="213" spans="3:5" x14ac:dyDescent="0.2">
      <c r="C213" s="1"/>
      <c r="E213" s="13" t="str">
        <f>IF('Bike Times'!$C213="","",'Bike Times'!$D213-VLOOKUP($C213,'List of Entrants'!$A$4:$G$954,6,0))</f>
        <v/>
      </c>
    </row>
    <row r="214" spans="3:5" x14ac:dyDescent="0.2">
      <c r="C214" s="1"/>
      <c r="E214" s="13" t="str">
        <f>IF('Bike Times'!$C214="","",'Bike Times'!$D214-VLOOKUP($C214,'List of Entrants'!$A$4:$G$954,6,0))</f>
        <v/>
      </c>
    </row>
    <row r="215" spans="3:5" x14ac:dyDescent="0.2">
      <c r="C215" s="1"/>
      <c r="E215" s="13" t="str">
        <f>IF('Bike Times'!$C215="","",'Bike Times'!$D215-VLOOKUP($C215,'List of Entrants'!$A$4:$G$954,6,0))</f>
        <v/>
      </c>
    </row>
    <row r="216" spans="3:5" x14ac:dyDescent="0.2">
      <c r="C216" s="1"/>
      <c r="E216" s="13" t="str">
        <f>IF('Bike Times'!$C216="","",'Bike Times'!$D216-VLOOKUP($C216,'List of Entrants'!$A$4:$G$954,6,0))</f>
        <v/>
      </c>
    </row>
    <row r="217" spans="3:5" x14ac:dyDescent="0.2">
      <c r="C217" s="1"/>
      <c r="E217" s="13" t="str">
        <f>IF('Bike Times'!$C217="","",'Bike Times'!$D217-VLOOKUP($C217,'List of Entrants'!$A$4:$G$954,6,0))</f>
        <v/>
      </c>
    </row>
    <row r="218" spans="3:5" x14ac:dyDescent="0.2">
      <c r="C218" s="1"/>
      <c r="E218" s="13" t="str">
        <f>IF('Bike Times'!$C218="","",'Bike Times'!$D218-VLOOKUP($C218,'List of Entrants'!$A$4:$G$954,6,0))</f>
        <v/>
      </c>
    </row>
    <row r="219" spans="3:5" x14ac:dyDescent="0.2">
      <c r="C219" s="1"/>
      <c r="E219" s="13" t="str">
        <f>IF('Bike Times'!$C219="","",'Bike Times'!$D219-VLOOKUP($C219,'List of Entrants'!$A$4:$G$954,6,0))</f>
        <v/>
      </c>
    </row>
    <row r="220" spans="3:5" x14ac:dyDescent="0.2">
      <c r="C220" s="1"/>
      <c r="E220" s="13" t="str">
        <f>IF('Bike Times'!$C220="","",'Bike Times'!$D220-VLOOKUP($C220,'List of Entrants'!$A$4:$G$954,6,0))</f>
        <v/>
      </c>
    </row>
    <row r="221" spans="3:5" x14ac:dyDescent="0.2">
      <c r="C221" s="1"/>
      <c r="E221" s="13" t="str">
        <f>IF('Bike Times'!$C221="","",'Bike Times'!$D221-VLOOKUP($C221,'List of Entrants'!$A$4:$G$954,6,0))</f>
        <v/>
      </c>
    </row>
    <row r="222" spans="3:5" x14ac:dyDescent="0.2">
      <c r="C222" s="1"/>
      <c r="E222" s="13" t="str">
        <f>IF('Bike Times'!$C222="","",'Bike Times'!$D222-VLOOKUP($C222,'List of Entrants'!$A$4:$G$954,6,0))</f>
        <v/>
      </c>
    </row>
    <row r="223" spans="3:5" x14ac:dyDescent="0.2">
      <c r="C223" s="1"/>
      <c r="E223" s="13" t="str">
        <f>IF('Bike Times'!$C223="","",'Bike Times'!$D223-VLOOKUP($C223,'List of Entrants'!$A$4:$G$954,6,0))</f>
        <v/>
      </c>
    </row>
    <row r="224" spans="3:5" x14ac:dyDescent="0.2">
      <c r="C224" s="1"/>
      <c r="E224" s="13" t="str">
        <f>IF('Bike Times'!$C224="","",'Bike Times'!$D224-VLOOKUP($C224,'List of Entrants'!$A$4:$G$954,6,0))</f>
        <v/>
      </c>
    </row>
    <row r="225" spans="3:5" x14ac:dyDescent="0.2">
      <c r="C225" s="1"/>
      <c r="E225" s="13" t="str">
        <f>IF('Bike Times'!$C225="","",'Bike Times'!$D225-VLOOKUP($C225,'List of Entrants'!$A$4:$G$954,6,0))</f>
        <v/>
      </c>
    </row>
    <row r="226" spans="3:5" x14ac:dyDescent="0.2">
      <c r="C226" s="1"/>
      <c r="E226" s="13" t="str">
        <f>IF('Bike Times'!$C226="","",'Bike Times'!$D226-VLOOKUP($C226,'List of Entrants'!$A$4:$G$954,6,0))</f>
        <v/>
      </c>
    </row>
    <row r="227" spans="3:5" x14ac:dyDescent="0.2">
      <c r="C227" s="1"/>
      <c r="E227" s="13" t="str">
        <f>IF('Bike Times'!$C227="","",'Bike Times'!$D227-VLOOKUP($C227,'List of Entrants'!$A$4:$G$954,6,0))</f>
        <v/>
      </c>
    </row>
    <row r="228" spans="3:5" x14ac:dyDescent="0.2">
      <c r="C228" s="1"/>
      <c r="E228" s="13" t="str">
        <f>IF('Bike Times'!$C228="","",'Bike Times'!$D228-VLOOKUP($C228,'List of Entrants'!$A$4:$G$954,6,0))</f>
        <v/>
      </c>
    </row>
    <row r="229" spans="3:5" x14ac:dyDescent="0.2">
      <c r="C229" s="1"/>
      <c r="E229" s="13" t="str">
        <f>IF('Bike Times'!$C229="","",'Bike Times'!$D229-VLOOKUP($C229,'List of Entrants'!$A$4:$G$954,6,0))</f>
        <v/>
      </c>
    </row>
    <row r="230" spans="3:5" x14ac:dyDescent="0.2">
      <c r="C230" s="1"/>
      <c r="E230" s="13" t="str">
        <f>IF('Bike Times'!$C230="","",'Bike Times'!$D230-VLOOKUP($C230,'List of Entrants'!$A$4:$G$954,6,0))</f>
        <v/>
      </c>
    </row>
    <row r="231" spans="3:5" x14ac:dyDescent="0.2">
      <c r="C231" s="1"/>
      <c r="E231" s="13" t="str">
        <f>IF('Bike Times'!$C231="","",'Bike Times'!$D231-VLOOKUP($C231,'List of Entrants'!$A$4:$G$954,6,0))</f>
        <v/>
      </c>
    </row>
    <row r="232" spans="3:5" x14ac:dyDescent="0.2">
      <c r="C232" s="1"/>
      <c r="E232" s="13" t="str">
        <f>IF('Bike Times'!$C232="","",'Bike Times'!$D232-VLOOKUP($C232,'List of Entrants'!$A$4:$G$954,6,0))</f>
        <v/>
      </c>
    </row>
    <row r="233" spans="3:5" x14ac:dyDescent="0.2">
      <c r="C233" s="1"/>
      <c r="E233" s="13" t="str">
        <f>IF('Bike Times'!$C233="","",'Bike Times'!$D233-VLOOKUP($C233,'List of Entrants'!$A$4:$G$954,6,0))</f>
        <v/>
      </c>
    </row>
    <row r="234" spans="3:5" x14ac:dyDescent="0.2">
      <c r="C234" s="1"/>
      <c r="E234" s="13" t="str">
        <f>IF('Bike Times'!$C234="","",'Bike Times'!$D234-VLOOKUP($C234,'List of Entrants'!$A$4:$G$954,6,0))</f>
        <v/>
      </c>
    </row>
    <row r="235" spans="3:5" x14ac:dyDescent="0.2">
      <c r="C235" s="1"/>
      <c r="E235" s="13" t="str">
        <f>IF('Bike Times'!$C235="","",'Bike Times'!$D235-VLOOKUP($C235,'List of Entrants'!$A$4:$G$954,6,0))</f>
        <v/>
      </c>
    </row>
    <row r="236" spans="3:5" x14ac:dyDescent="0.2">
      <c r="C236" s="1"/>
      <c r="E236" s="13" t="str">
        <f>IF('Bike Times'!$C236="","",'Bike Times'!$D236-VLOOKUP($C236,'List of Entrants'!$A$4:$G$954,6,0))</f>
        <v/>
      </c>
    </row>
    <row r="237" spans="3:5" x14ac:dyDescent="0.2">
      <c r="C237" s="1"/>
      <c r="E237" s="13" t="str">
        <f>IF('Bike Times'!$C237="","",'Bike Times'!$D237-VLOOKUP($C237,'List of Entrants'!$A$4:$G$954,6,0))</f>
        <v/>
      </c>
    </row>
    <row r="238" spans="3:5" x14ac:dyDescent="0.2">
      <c r="C238" s="1"/>
      <c r="E238" s="13" t="str">
        <f>IF('Bike Times'!$C238="","",'Bike Times'!$D238-VLOOKUP($C238,'List of Entrants'!$A$4:$G$954,6,0))</f>
        <v/>
      </c>
    </row>
    <row r="239" spans="3:5" x14ac:dyDescent="0.2">
      <c r="C239" s="1"/>
      <c r="E239" s="13" t="str">
        <f>IF('Bike Times'!$C239="","",'Bike Times'!$D239-VLOOKUP($C239,'List of Entrants'!$A$4:$G$954,6,0))</f>
        <v/>
      </c>
    </row>
    <row r="240" spans="3:5" x14ac:dyDescent="0.2">
      <c r="C240" s="1"/>
      <c r="E240" s="13" t="str">
        <f>IF('Bike Times'!$C240="","",'Bike Times'!$D240-VLOOKUP($C240,'List of Entrants'!$A$4:$G$954,6,0))</f>
        <v/>
      </c>
    </row>
    <row r="241" spans="3:5" x14ac:dyDescent="0.2">
      <c r="C241" s="1"/>
      <c r="E241" s="13" t="str">
        <f>IF('Bike Times'!$C241="","",'Bike Times'!$D241-VLOOKUP($C241,'List of Entrants'!$A$4:$G$954,6,0))</f>
        <v/>
      </c>
    </row>
    <row r="242" spans="3:5" x14ac:dyDescent="0.2">
      <c r="C242" s="1"/>
      <c r="E242" s="13" t="str">
        <f>IF('Bike Times'!$C242="","",'Bike Times'!$D242-VLOOKUP($C242,'List of Entrants'!$A$4:$G$954,6,0))</f>
        <v/>
      </c>
    </row>
    <row r="243" spans="3:5" x14ac:dyDescent="0.2">
      <c r="C243" s="1"/>
      <c r="E243" s="13" t="str">
        <f>IF('Bike Times'!$C243="","",'Bike Times'!$D243-VLOOKUP($C243,'List of Entrants'!$A$4:$G$954,6,0))</f>
        <v/>
      </c>
    </row>
    <row r="244" spans="3:5" x14ac:dyDescent="0.2">
      <c r="C244" s="1"/>
      <c r="E244" s="13" t="str">
        <f>IF('Bike Times'!$C244="","",'Bike Times'!$D244-VLOOKUP($C244,'List of Entrants'!$A$4:$G$954,6,0))</f>
        <v/>
      </c>
    </row>
    <row r="245" spans="3:5" x14ac:dyDescent="0.2">
      <c r="C245" s="1"/>
      <c r="E245" s="13" t="str">
        <f>IF('Bike Times'!$C245="","",'Bike Times'!$D245-VLOOKUP($C245,'List of Entrants'!$A$4:$G$954,6,0))</f>
        <v/>
      </c>
    </row>
    <row r="246" spans="3:5" x14ac:dyDescent="0.2">
      <c r="C246" s="1"/>
      <c r="E246" s="13" t="str">
        <f>IF('Bike Times'!$C246="","",'Bike Times'!$D246-VLOOKUP($C246,'List of Entrants'!$A$4:$G$954,6,0))</f>
        <v/>
      </c>
    </row>
    <row r="247" spans="3:5" x14ac:dyDescent="0.2">
      <c r="C247" s="1"/>
      <c r="E247" s="13" t="str">
        <f>IF('Bike Times'!$C247="","",'Bike Times'!$D247-VLOOKUP($C247,'List of Entrants'!$A$4:$G$954,6,0))</f>
        <v/>
      </c>
    </row>
    <row r="248" spans="3:5" x14ac:dyDescent="0.2">
      <c r="C248" s="1"/>
      <c r="E248" s="13" t="str">
        <f>IF('Bike Times'!$C248="","",'Bike Times'!$D248-VLOOKUP($C248,'List of Entrants'!$A$4:$G$954,6,0))</f>
        <v/>
      </c>
    </row>
    <row r="249" spans="3:5" x14ac:dyDescent="0.2">
      <c r="C249" s="1"/>
      <c r="E249" s="13" t="str">
        <f>IF('Bike Times'!$C249="","",'Bike Times'!$D249-VLOOKUP($C249,'List of Entrants'!$A$4:$G$954,6,0))</f>
        <v/>
      </c>
    </row>
    <row r="250" spans="3:5" x14ac:dyDescent="0.2">
      <c r="C250" s="1"/>
      <c r="E250" s="13" t="str">
        <f>IF('Bike Times'!$C250="","",'Bike Times'!$D250-VLOOKUP($C250,'List of Entrants'!$A$4:$G$954,6,0))</f>
        <v/>
      </c>
    </row>
    <row r="251" spans="3:5" x14ac:dyDescent="0.2">
      <c r="C251" s="1"/>
      <c r="E251" s="13" t="str">
        <f>IF('Bike Times'!$C251="","",'Bike Times'!$D251-VLOOKUP($C251,'List of Entrants'!$A$4:$G$954,6,0))</f>
        <v/>
      </c>
    </row>
    <row r="252" spans="3:5" x14ac:dyDescent="0.2">
      <c r="C252" s="1"/>
      <c r="E252" s="13" t="str">
        <f>IF('Bike Times'!$C252="","",'Bike Times'!$D252-VLOOKUP($C252,'List of Entrants'!$A$4:$G$954,6,0))</f>
        <v/>
      </c>
    </row>
    <row r="253" spans="3:5" x14ac:dyDescent="0.2">
      <c r="C253" s="1"/>
      <c r="E253" s="13" t="str">
        <f>IF('Bike Times'!$C253="","",'Bike Times'!$D253-VLOOKUP($C253,'List of Entrants'!$A$4:$G$954,6,0))</f>
        <v/>
      </c>
    </row>
    <row r="254" spans="3:5" x14ac:dyDescent="0.2">
      <c r="C254" s="1"/>
      <c r="E254" s="13" t="str">
        <f>IF('Bike Times'!$C254="","",'Bike Times'!$D254-VLOOKUP($C254,'List of Entrants'!$A$4:$G$954,6,0))</f>
        <v/>
      </c>
    </row>
    <row r="255" spans="3:5" x14ac:dyDescent="0.2">
      <c r="C255" s="1"/>
      <c r="E255" s="13" t="str">
        <f>IF('Bike Times'!$C255="","",'Bike Times'!$D255-VLOOKUP($C255,'List of Entrants'!$A$4:$G$954,6,0))</f>
        <v/>
      </c>
    </row>
    <row r="256" spans="3:5" x14ac:dyDescent="0.2">
      <c r="C256" s="1"/>
      <c r="E256" s="13" t="str">
        <f>IF('Bike Times'!$C256="","",'Bike Times'!$D256-VLOOKUP($C256,'List of Entrants'!$A$4:$G$954,6,0))</f>
        <v/>
      </c>
    </row>
    <row r="257" spans="3:5" x14ac:dyDescent="0.2">
      <c r="C257" s="1"/>
      <c r="E257" s="13" t="str">
        <f>IF('Bike Times'!$C257="","",'Bike Times'!$D257-VLOOKUP($C257,'List of Entrants'!$A$4:$G$954,6,0))</f>
        <v/>
      </c>
    </row>
    <row r="258" spans="3:5" x14ac:dyDescent="0.2">
      <c r="C258" s="1"/>
      <c r="E258" s="13" t="str">
        <f>IF('Bike Times'!$C258="","",'Bike Times'!$D258-VLOOKUP($C258,'List of Entrants'!$A$4:$G$954,6,0))</f>
        <v/>
      </c>
    </row>
    <row r="259" spans="3:5" x14ac:dyDescent="0.2">
      <c r="C259" s="1"/>
      <c r="E259" s="13" t="str">
        <f>IF('Bike Times'!$C259="","",'Bike Times'!$D259-VLOOKUP($C259,'List of Entrants'!$A$4:$G$954,6,0))</f>
        <v/>
      </c>
    </row>
    <row r="260" spans="3:5" x14ac:dyDescent="0.2">
      <c r="C260" s="1"/>
      <c r="E260" s="13" t="str">
        <f>IF('Bike Times'!$C260="","",'Bike Times'!$D260-VLOOKUP($C260,'List of Entrants'!$A$4:$G$954,6,0))</f>
        <v/>
      </c>
    </row>
    <row r="261" spans="3:5" x14ac:dyDescent="0.2">
      <c r="C261" s="1"/>
      <c r="E261" s="13" t="str">
        <f>IF('Bike Times'!$C261="","",'Bike Times'!$D261-VLOOKUP($C261,'List of Entrants'!$A$4:$G$954,6,0))</f>
        <v/>
      </c>
    </row>
    <row r="262" spans="3:5" x14ac:dyDescent="0.2">
      <c r="C262" s="1"/>
      <c r="E262" s="13" t="str">
        <f>IF('Bike Times'!$C262="","",'Bike Times'!$D262-VLOOKUP($C262,'List of Entrants'!$A$4:$G$954,6,0))</f>
        <v/>
      </c>
    </row>
    <row r="263" spans="3:5" x14ac:dyDescent="0.2">
      <c r="C263" s="1"/>
      <c r="E263" s="13" t="str">
        <f>IF('Bike Times'!$C263="","",'Bike Times'!$D263-VLOOKUP($C263,'List of Entrants'!$A$4:$G$954,6,0))</f>
        <v/>
      </c>
    </row>
    <row r="264" spans="3:5" x14ac:dyDescent="0.2">
      <c r="C264" s="1"/>
      <c r="E264" s="13" t="str">
        <f>IF('Bike Times'!$C264="","",'Bike Times'!$D264-VLOOKUP($C264,'List of Entrants'!$A$4:$G$954,6,0))</f>
        <v/>
      </c>
    </row>
    <row r="265" spans="3:5" x14ac:dyDescent="0.2">
      <c r="C265" s="1"/>
      <c r="E265" s="13" t="str">
        <f>IF('Bike Times'!$C265="","",'Bike Times'!$D265-VLOOKUP($C265,'List of Entrants'!$A$4:$G$954,6,0))</f>
        <v/>
      </c>
    </row>
    <row r="266" spans="3:5" x14ac:dyDescent="0.2">
      <c r="C266" s="1"/>
      <c r="E266" s="13" t="str">
        <f>IF('Bike Times'!$C266="","",'Bike Times'!$D266-VLOOKUP($C266,'List of Entrants'!$A$4:$G$954,6,0))</f>
        <v/>
      </c>
    </row>
    <row r="267" spans="3:5" x14ac:dyDescent="0.2">
      <c r="C267" s="1"/>
      <c r="E267" s="13" t="str">
        <f>IF('Bike Times'!$C267="","",'Bike Times'!$D267-VLOOKUP($C267,'List of Entrants'!$A$4:$G$954,6,0))</f>
        <v/>
      </c>
    </row>
    <row r="268" spans="3:5" x14ac:dyDescent="0.2">
      <c r="C268" s="1"/>
      <c r="E268" s="13" t="str">
        <f>IF('Bike Times'!$C268="","",'Bike Times'!$D268-VLOOKUP($C268,'List of Entrants'!$A$4:$G$954,6,0))</f>
        <v/>
      </c>
    </row>
    <row r="269" spans="3:5" x14ac:dyDescent="0.2">
      <c r="C269" s="1"/>
      <c r="E269" s="13" t="str">
        <f>IF('Bike Times'!$C269="","",'Bike Times'!$D269-VLOOKUP($C269,'List of Entrants'!$A$4:$G$954,6,0))</f>
        <v/>
      </c>
    </row>
    <row r="270" spans="3:5" x14ac:dyDescent="0.2">
      <c r="C270" s="1"/>
      <c r="E270" s="13" t="str">
        <f>IF('Bike Times'!$C270="","",'Bike Times'!$D270-VLOOKUP($C270,'List of Entrants'!$A$4:$G$954,6,0))</f>
        <v/>
      </c>
    </row>
    <row r="271" spans="3:5" x14ac:dyDescent="0.2">
      <c r="C271" s="1"/>
      <c r="E271" s="13" t="str">
        <f>IF('Bike Times'!$C271="","",'Bike Times'!$D271-VLOOKUP($C271,'List of Entrants'!$A$4:$G$954,6,0))</f>
        <v/>
      </c>
    </row>
    <row r="272" spans="3:5" x14ac:dyDescent="0.2">
      <c r="C272" s="1"/>
      <c r="E272" s="13" t="str">
        <f>IF('Bike Times'!$C272="","",'Bike Times'!$D272-VLOOKUP($C272,'List of Entrants'!$A$4:$G$954,6,0))</f>
        <v/>
      </c>
    </row>
    <row r="273" spans="3:5" x14ac:dyDescent="0.2">
      <c r="C273" s="1"/>
      <c r="E273" s="13" t="str">
        <f>IF('Bike Times'!$C273="","",'Bike Times'!$D273-VLOOKUP($C273,'List of Entrants'!$A$4:$G$954,6,0))</f>
        <v/>
      </c>
    </row>
    <row r="274" spans="3:5" x14ac:dyDescent="0.2">
      <c r="C274" s="1"/>
      <c r="E274" s="13" t="str">
        <f>IF('Bike Times'!$C274="","",'Bike Times'!$D274-VLOOKUP($C274,'List of Entrants'!$A$4:$G$954,6,0))</f>
        <v/>
      </c>
    </row>
    <row r="275" spans="3:5" x14ac:dyDescent="0.2">
      <c r="C275" s="1"/>
      <c r="E275" s="13" t="str">
        <f>IF('Bike Times'!$C275="","",'Bike Times'!$D275-VLOOKUP($C275,'List of Entrants'!$A$4:$G$954,6,0))</f>
        <v/>
      </c>
    </row>
    <row r="276" spans="3:5" x14ac:dyDescent="0.2">
      <c r="C276" s="1"/>
      <c r="E276" s="13" t="str">
        <f>IF('Bike Times'!$C276="","",'Bike Times'!$D276-VLOOKUP($C276,'List of Entrants'!$A$4:$G$954,6,0))</f>
        <v/>
      </c>
    </row>
    <row r="277" spans="3:5" x14ac:dyDescent="0.2">
      <c r="C277" s="1"/>
      <c r="E277" s="13" t="str">
        <f>IF('Bike Times'!$C277="","",'Bike Times'!$D277-VLOOKUP($C277,'List of Entrants'!$A$4:$G$954,6,0))</f>
        <v/>
      </c>
    </row>
    <row r="278" spans="3:5" x14ac:dyDescent="0.2">
      <c r="C278" s="1"/>
      <c r="E278" s="13" t="str">
        <f>IF('Bike Times'!$C278="","",'Bike Times'!$D278-VLOOKUP($C278,'List of Entrants'!$A$4:$G$954,6,0))</f>
        <v/>
      </c>
    </row>
    <row r="279" spans="3:5" x14ac:dyDescent="0.2">
      <c r="C279" s="1"/>
      <c r="E279" s="13" t="str">
        <f>IF('Bike Times'!$C279="","",'Bike Times'!$D279-VLOOKUP($C279,'List of Entrants'!$A$4:$G$954,6,0))</f>
        <v/>
      </c>
    </row>
    <row r="280" spans="3:5" x14ac:dyDescent="0.2">
      <c r="C280" s="1"/>
      <c r="E280" s="13" t="str">
        <f>IF('Bike Times'!$C280="","",'Bike Times'!$D280-VLOOKUP($C280,'List of Entrants'!$A$4:$G$954,6,0))</f>
        <v/>
      </c>
    </row>
    <row r="281" spans="3:5" x14ac:dyDescent="0.2">
      <c r="C281" s="1"/>
      <c r="E281" s="13" t="str">
        <f>IF('Bike Times'!$C281="","",'Bike Times'!$D281-VLOOKUP($C281,'List of Entrants'!$A$4:$G$954,6,0))</f>
        <v/>
      </c>
    </row>
    <row r="282" spans="3:5" x14ac:dyDescent="0.2">
      <c r="C282" s="1"/>
      <c r="E282" s="13" t="str">
        <f>IF('Bike Times'!$C282="","",'Bike Times'!$D282-VLOOKUP($C282,'List of Entrants'!$A$4:$G$954,6,0))</f>
        <v/>
      </c>
    </row>
    <row r="283" spans="3:5" x14ac:dyDescent="0.2">
      <c r="C283" s="1"/>
      <c r="E283" s="13" t="str">
        <f>IF('Bike Times'!$C283="","",'Bike Times'!$D283-VLOOKUP($C283,'List of Entrants'!$A$4:$G$954,6,0))</f>
        <v/>
      </c>
    </row>
    <row r="284" spans="3:5" x14ac:dyDescent="0.2">
      <c r="C284" s="1"/>
      <c r="E284" s="13" t="str">
        <f>IF('Bike Times'!$C284="","",'Bike Times'!$D284-VLOOKUP($C284,'List of Entrants'!$A$4:$G$954,6,0))</f>
        <v/>
      </c>
    </row>
    <row r="285" spans="3:5" x14ac:dyDescent="0.2">
      <c r="C285" s="1"/>
      <c r="E285" s="13" t="str">
        <f>IF('Bike Times'!$C285="","",'Bike Times'!$D285-VLOOKUP($C285,'List of Entrants'!$A$4:$G$954,6,0))</f>
        <v/>
      </c>
    </row>
    <row r="286" spans="3:5" x14ac:dyDescent="0.2">
      <c r="C286" s="1"/>
      <c r="E286" s="13" t="str">
        <f>IF('Bike Times'!$C286="","",'Bike Times'!$D286-VLOOKUP($C286,'List of Entrants'!$A$4:$G$954,6,0))</f>
        <v/>
      </c>
    </row>
    <row r="287" spans="3:5" x14ac:dyDescent="0.2">
      <c r="C287" s="1"/>
      <c r="E287" s="13" t="str">
        <f>IF('Bike Times'!$C287="","",'Bike Times'!$D287-VLOOKUP($C287,'List of Entrants'!$A$4:$G$954,6,0))</f>
        <v/>
      </c>
    </row>
    <row r="288" spans="3:5" x14ac:dyDescent="0.2">
      <c r="C288" s="1"/>
      <c r="E288" s="13" t="str">
        <f>IF('Bike Times'!$C288="","",'Bike Times'!$D288-VLOOKUP($C288,'List of Entrants'!$A$4:$G$954,6,0))</f>
        <v/>
      </c>
    </row>
    <row r="289" spans="5:5" x14ac:dyDescent="0.2">
      <c r="E289" s="13" t="str">
        <f>IF('Bike Times'!$C289="","",'Bike Times'!$D289-VLOOKUP($C289,'List of Entrants'!$A$4:$G$954,6,0))</f>
        <v/>
      </c>
    </row>
    <row r="290" spans="5:5" x14ac:dyDescent="0.2">
      <c r="E290" s="13" t="str">
        <f>IF('Bike Times'!$C290="","",'Bike Times'!$D290-VLOOKUP($C290,'List of Entrants'!$A$4:$G$954,6,0))</f>
        <v/>
      </c>
    </row>
    <row r="291" spans="5:5" x14ac:dyDescent="0.2">
      <c r="E291" s="13" t="str">
        <f>IF('Bike Times'!$C291="","",'Bike Times'!$D291-VLOOKUP($C291,'List of Entrants'!$A$4:$G$954,6,0))</f>
        <v/>
      </c>
    </row>
    <row r="292" spans="5:5" x14ac:dyDescent="0.2">
      <c r="E292" s="13" t="str">
        <f>IF('Bike Times'!$C292="","",'Bike Times'!$D292-VLOOKUP($C292,'List of Entrants'!$A$4:$G$954,6,0))</f>
        <v/>
      </c>
    </row>
    <row r="293" spans="5:5" x14ac:dyDescent="0.2">
      <c r="E293" s="13" t="str">
        <f>IF('Bike Times'!$C293="","",'Bike Times'!$D293-VLOOKUP($C293,'List of Entrants'!$A$4:$G$954,6,0))</f>
        <v/>
      </c>
    </row>
    <row r="294" spans="5:5" x14ac:dyDescent="0.2">
      <c r="E294" s="13" t="str">
        <f>IF('Bike Times'!$C294="","",'Bike Times'!$D294-VLOOKUP($C294,'List of Entrants'!$A$4:$G$954,6,0))</f>
        <v/>
      </c>
    </row>
    <row r="295" spans="5:5" x14ac:dyDescent="0.2">
      <c r="E295" s="13" t="str">
        <f>IF('Bike Times'!$C295="","",'Bike Times'!$D295-VLOOKUP($C295,'List of Entrants'!$A$4:$G$954,6,0))</f>
        <v/>
      </c>
    </row>
    <row r="296" spans="5:5" x14ac:dyDescent="0.2">
      <c r="E296" s="13" t="str">
        <f>IF('Bike Times'!$C296="","",'Bike Times'!$D296-VLOOKUP($C296,'List of Entrants'!$A$4:$G$954,6,0))</f>
        <v/>
      </c>
    </row>
    <row r="297" spans="5:5" x14ac:dyDescent="0.2">
      <c r="E297" s="13" t="str">
        <f>IF('Bike Times'!$C297="","",'Bike Times'!$D297-VLOOKUP($C297,'List of Entrants'!$A$4:$G$954,6,0))</f>
        <v/>
      </c>
    </row>
    <row r="298" spans="5:5" x14ac:dyDescent="0.2">
      <c r="E298" s="13" t="str">
        <f>IF('Bike Times'!$C298="","",'Bike Times'!$D298-VLOOKUP($C298,'List of Entrants'!$A$4:$G$954,6,0))</f>
        <v/>
      </c>
    </row>
    <row r="299" spans="5:5" x14ac:dyDescent="0.2">
      <c r="E299" s="13" t="str">
        <f>IF('Bike Times'!$C299="","",'Bike Times'!$D299-VLOOKUP($C299,'List of Entrants'!$A$4:$G$954,6,0))</f>
        <v/>
      </c>
    </row>
    <row r="300" spans="5:5" x14ac:dyDescent="0.2">
      <c r="E300" s="13" t="str">
        <f>IF('Bike Times'!$C300="","",'Bike Times'!$D300-VLOOKUP($C300,'List of Entrants'!$A$4:$G$954,6,0))</f>
        <v/>
      </c>
    </row>
    <row r="301" spans="5:5" x14ac:dyDescent="0.2">
      <c r="E301" s="13" t="str">
        <f>IF('Bike Times'!$C301="","",'Bike Times'!$D301-VLOOKUP($C301,'List of Entrants'!$A$4:$G$954,6,0))</f>
        <v/>
      </c>
    </row>
    <row r="302" spans="5:5" x14ac:dyDescent="0.2">
      <c r="E302" s="13" t="str">
        <f>IF('Bike Times'!$C302="","",'Bike Times'!$D302-VLOOKUP($C302,'List of Entrants'!$A$4:$G$954,6,0))</f>
        <v/>
      </c>
    </row>
    <row r="303" spans="5:5" x14ac:dyDescent="0.2">
      <c r="E303" s="13" t="str">
        <f>IF('Bike Times'!$C303="","",'Bike Times'!$D303-VLOOKUP($C303,'List of Entrants'!$A$4:$G$954,6,0))</f>
        <v/>
      </c>
    </row>
    <row r="304" spans="5:5" x14ac:dyDescent="0.2">
      <c r="E304" s="13" t="str">
        <f>IF('Bike Times'!$C304="","",'Bike Times'!$D304-VLOOKUP($C304,'List of Entrants'!$A$4:$G$954,6,0))</f>
        <v/>
      </c>
    </row>
    <row r="305" spans="5:5" x14ac:dyDescent="0.2">
      <c r="E305" s="13" t="str">
        <f>IF('Bike Times'!$C305="","",'Bike Times'!$D305-VLOOKUP($C305,'List of Entrants'!$A$4:$G$954,6,0))</f>
        <v/>
      </c>
    </row>
    <row r="306" spans="5:5" x14ac:dyDescent="0.2">
      <c r="E306" s="13" t="str">
        <f>IF('Bike Times'!$C306="","",'Bike Times'!$D306-VLOOKUP($C306,'List of Entrants'!$A$4:$G$954,6,0))</f>
        <v/>
      </c>
    </row>
    <row r="307" spans="5:5" x14ac:dyDescent="0.2">
      <c r="E307" s="13" t="str">
        <f>IF('Bike Times'!$C307="","",'Bike Times'!$D307-VLOOKUP($C307,'List of Entrants'!$A$4:$G$954,6,0))</f>
        <v/>
      </c>
    </row>
    <row r="308" spans="5:5" x14ac:dyDescent="0.2">
      <c r="E308" s="13" t="str">
        <f>IF('Bike Times'!$C308="","",'Bike Times'!$D308-VLOOKUP($C308,'List of Entrants'!$A$4:$G$954,6,0))</f>
        <v/>
      </c>
    </row>
    <row r="309" spans="5:5" x14ac:dyDescent="0.2">
      <c r="E309" s="13" t="str">
        <f>IF('Bike Times'!$C309="","",'Bike Times'!$D309-VLOOKUP($C309,'List of Entrants'!$A$4:$G$954,6,0))</f>
        <v/>
      </c>
    </row>
    <row r="310" spans="5:5" x14ac:dyDescent="0.2">
      <c r="E310" s="13" t="str">
        <f>IF('Bike Times'!$C310="","",'Bike Times'!$D310-VLOOKUP($C310,'List of Entrants'!$A$4:$G$954,6,0))</f>
        <v/>
      </c>
    </row>
    <row r="311" spans="5:5" x14ac:dyDescent="0.2">
      <c r="E311" s="13" t="str">
        <f>IF('Bike Times'!$C311="","",'Bike Times'!$D311-VLOOKUP($C311,'List of Entrants'!$A$4:$G$954,6,0))</f>
        <v/>
      </c>
    </row>
    <row r="312" spans="5:5" x14ac:dyDescent="0.2">
      <c r="E312" s="13" t="str">
        <f>IF('Bike Times'!$C312="","",'Bike Times'!$D312-VLOOKUP($C312,'List of Entrants'!$A$4:$G$954,6,0))</f>
        <v/>
      </c>
    </row>
    <row r="313" spans="5:5" x14ac:dyDescent="0.2">
      <c r="E313" s="13" t="str">
        <f>IF('Bike Times'!$C313="","",'Bike Times'!$D313-VLOOKUP($C313,'List of Entrants'!$A$4:$G$954,6,0))</f>
        <v/>
      </c>
    </row>
    <row r="314" spans="5:5" x14ac:dyDescent="0.2">
      <c r="E314" s="13" t="str">
        <f>IF('Bike Times'!$C314="","",'Bike Times'!$D314-VLOOKUP($C314,'List of Entrants'!$A$4:$G$954,6,0))</f>
        <v/>
      </c>
    </row>
    <row r="315" spans="5:5" x14ac:dyDescent="0.2">
      <c r="E315" s="13" t="str">
        <f>IF('Bike Times'!$C315="","",'Bike Times'!$D315-VLOOKUP($C315,'List of Entrants'!$A$4:$G$954,6,0))</f>
        <v/>
      </c>
    </row>
    <row r="316" spans="5:5" x14ac:dyDescent="0.2">
      <c r="E316" s="13" t="str">
        <f>IF('Bike Times'!$C316="","",'Bike Times'!$D316-VLOOKUP($C316,'List of Entrants'!$A$4:$G$954,6,0))</f>
        <v/>
      </c>
    </row>
    <row r="317" spans="5:5" x14ac:dyDescent="0.2">
      <c r="E317" s="13" t="str">
        <f>IF('Bike Times'!$C317="","",'Bike Times'!$D317-VLOOKUP($C317,'List of Entrants'!$A$4:$G$954,6,0))</f>
        <v/>
      </c>
    </row>
    <row r="318" spans="5:5" x14ac:dyDescent="0.2">
      <c r="E318" s="13" t="str">
        <f>IF('Bike Times'!$C318="","",'Bike Times'!$D318-VLOOKUP($C318,'List of Entrants'!$A$4:$G$954,6,0))</f>
        <v/>
      </c>
    </row>
    <row r="319" spans="5:5" x14ac:dyDescent="0.2">
      <c r="E319" s="13" t="str">
        <f>IF('Bike Times'!$C319="","",'Bike Times'!$D319-VLOOKUP($C319,'List of Entrants'!$A$4:$G$954,6,0))</f>
        <v/>
      </c>
    </row>
    <row r="320" spans="5:5" x14ac:dyDescent="0.2">
      <c r="E320" s="13" t="str">
        <f>IF('Bike Times'!$C320="","",'Bike Times'!$D320-VLOOKUP($C320,'List of Entrants'!$A$4:$G$954,6,0))</f>
        <v/>
      </c>
    </row>
    <row r="321" spans="5:5" x14ac:dyDescent="0.2">
      <c r="E321" s="13" t="str">
        <f>IF('Bike Times'!$C321="","",'Bike Times'!$D321-VLOOKUP($C321,'List of Entrants'!$A$4:$G$954,6,0))</f>
        <v/>
      </c>
    </row>
    <row r="322" spans="5:5" x14ac:dyDescent="0.2">
      <c r="E322" s="13" t="str">
        <f>IF('Bike Times'!$C322="","",'Bike Times'!$D322-VLOOKUP($C322,'List of Entrants'!$A$4:$G$954,6,0))</f>
        <v/>
      </c>
    </row>
    <row r="323" spans="5:5" x14ac:dyDescent="0.2">
      <c r="E323" s="13" t="str">
        <f>IF('Bike Times'!$C323="","",'Bike Times'!$D323-VLOOKUP($C323,'List of Entrants'!$A$4:$G$954,6,0))</f>
        <v/>
      </c>
    </row>
    <row r="324" spans="5:5" x14ac:dyDescent="0.2">
      <c r="E324" s="13" t="str">
        <f>IF('Bike Times'!$C324="","",'Bike Times'!$D324-VLOOKUP($C324,'List of Entrants'!$A$4:$G$954,6,0))</f>
        <v/>
      </c>
    </row>
    <row r="325" spans="5:5" x14ac:dyDescent="0.2">
      <c r="E325" s="13" t="str">
        <f>IF('Bike Times'!$C325="","",'Bike Times'!$D325-VLOOKUP($C325,'List of Entrants'!$A$4:$G$954,6,0))</f>
        <v/>
      </c>
    </row>
    <row r="326" spans="5:5" x14ac:dyDescent="0.2">
      <c r="E326" s="13" t="str">
        <f>IF('Bike Times'!$C326="","",'Bike Times'!$D326-VLOOKUP($C326,'List of Entrants'!$A$4:$G$954,6,0))</f>
        <v/>
      </c>
    </row>
    <row r="327" spans="5:5" x14ac:dyDescent="0.2">
      <c r="E327" s="13" t="str">
        <f>IF('Bike Times'!$C327="","",'Bike Times'!$D327-VLOOKUP($C327,'List of Entrants'!$A$4:$G$954,6,0))</f>
        <v/>
      </c>
    </row>
    <row r="328" spans="5:5" x14ac:dyDescent="0.2">
      <c r="E328" s="13" t="str">
        <f>IF('Bike Times'!$C328="","",'Bike Times'!$D328-VLOOKUP($C328,'List of Entrants'!$A$4:$G$954,6,0))</f>
        <v/>
      </c>
    </row>
    <row r="329" spans="5:5" x14ac:dyDescent="0.2">
      <c r="E329" s="13" t="str">
        <f>IF('Bike Times'!$C329="","",'Bike Times'!$D329-VLOOKUP($C329,'List of Entrants'!$A$4:$G$954,6,0))</f>
        <v/>
      </c>
    </row>
    <row r="330" spans="5:5" x14ac:dyDescent="0.2">
      <c r="E330" s="13" t="str">
        <f>IF('Bike Times'!$C330="","",'Bike Times'!$D330-VLOOKUP($C330,'List of Entrants'!$A$4:$G$954,6,0))</f>
        <v/>
      </c>
    </row>
    <row r="331" spans="5:5" x14ac:dyDescent="0.2">
      <c r="E331" s="13" t="str">
        <f>IF('Bike Times'!$C331="","",'Bike Times'!$D331-VLOOKUP($C331,'List of Entrants'!$A$4:$G$954,6,0))</f>
        <v/>
      </c>
    </row>
    <row r="332" spans="5:5" x14ac:dyDescent="0.2">
      <c r="E332" s="13" t="str">
        <f>IF('Bike Times'!$C332="","",'Bike Times'!$D332-VLOOKUP($C332,'List of Entrants'!$A$4:$G$954,6,0))</f>
        <v/>
      </c>
    </row>
    <row r="333" spans="5:5" x14ac:dyDescent="0.2">
      <c r="E333" s="13" t="str">
        <f>IF('Bike Times'!$C333="","",'Bike Times'!$D333-VLOOKUP($C333,'List of Entrants'!$A$4:$G$954,6,0))</f>
        <v/>
      </c>
    </row>
    <row r="334" spans="5:5" x14ac:dyDescent="0.2">
      <c r="E334" s="13" t="str">
        <f>IF('Bike Times'!$C334="","",'Bike Times'!$D334-VLOOKUP($C334,'List of Entrants'!$A$4:$G$954,6,0))</f>
        <v/>
      </c>
    </row>
    <row r="335" spans="5:5" x14ac:dyDescent="0.2">
      <c r="E335" s="13" t="str">
        <f>IF('Bike Times'!$C335="","",'Bike Times'!$D335-VLOOKUP($C335,'List of Entrants'!$A$4:$G$954,6,0))</f>
        <v/>
      </c>
    </row>
    <row r="336" spans="5:5" x14ac:dyDescent="0.2">
      <c r="E336" s="13" t="str">
        <f>IF('Bike Times'!$C336="","",'Bike Times'!$D336-VLOOKUP($C336,'List of Entrants'!$A$4:$G$954,6,0))</f>
        <v/>
      </c>
    </row>
    <row r="337" spans="5:5" x14ac:dyDescent="0.2">
      <c r="E337" s="13" t="str">
        <f>IF('Bike Times'!$C337="","",'Bike Times'!$D337-VLOOKUP($C337,'List of Entrants'!$A$4:$G$954,6,0))</f>
        <v/>
      </c>
    </row>
    <row r="338" spans="5:5" x14ac:dyDescent="0.2">
      <c r="E338" s="13" t="str">
        <f>IF('Bike Times'!$C338="","",'Bike Times'!$D338-VLOOKUP($C338,'List of Entrants'!$A$4:$G$954,6,0))</f>
        <v/>
      </c>
    </row>
    <row r="339" spans="5:5" x14ac:dyDescent="0.2">
      <c r="E339" s="13" t="str">
        <f>IF('Bike Times'!$C339="","",'Bike Times'!$D339-VLOOKUP($C339,'List of Entrants'!$A$4:$G$954,6,0))</f>
        <v/>
      </c>
    </row>
    <row r="340" spans="5:5" x14ac:dyDescent="0.2">
      <c r="E340" s="13" t="str">
        <f>IF('Bike Times'!$C340="","",'Bike Times'!$D340-VLOOKUP($C340,'List of Entrants'!$A$4:$G$954,6,0))</f>
        <v/>
      </c>
    </row>
    <row r="341" spans="5:5" x14ac:dyDescent="0.2">
      <c r="E341" s="13" t="str">
        <f>IF('Bike Times'!$C341="","",'Bike Times'!$D341-VLOOKUP($C341,'List of Entrants'!$A$4:$G$954,6,0))</f>
        <v/>
      </c>
    </row>
    <row r="342" spans="5:5" x14ac:dyDescent="0.2">
      <c r="E342" s="13" t="str">
        <f>IF('Bike Times'!$C342="","",'Bike Times'!$D342-VLOOKUP($C342,'List of Entrants'!$A$4:$G$954,6,0))</f>
        <v/>
      </c>
    </row>
    <row r="343" spans="5:5" x14ac:dyDescent="0.2">
      <c r="E343" s="13" t="str">
        <f>IF('Bike Times'!$C343="","",'Bike Times'!$D343-VLOOKUP($C343,'List of Entrants'!$A$4:$G$954,6,0))</f>
        <v/>
      </c>
    </row>
    <row r="344" spans="5:5" x14ac:dyDescent="0.2">
      <c r="E344" s="13" t="str">
        <f>IF('Bike Times'!$C344="","",'Bike Times'!$D344-VLOOKUP($C344,'List of Entrants'!$A$4:$G$954,6,0))</f>
        <v/>
      </c>
    </row>
    <row r="345" spans="5:5" x14ac:dyDescent="0.2">
      <c r="E345" s="13" t="str">
        <f>IF('Bike Times'!$C345="","",'Bike Times'!$D345-VLOOKUP($C345,'List of Entrants'!$A$4:$G$954,6,0))</f>
        <v/>
      </c>
    </row>
    <row r="346" spans="5:5" x14ac:dyDescent="0.2">
      <c r="E346" s="13" t="str">
        <f>IF('Bike Times'!$C346="","",'Bike Times'!$D346-VLOOKUP($C346,'List of Entrants'!$A$4:$G$954,6,0))</f>
        <v/>
      </c>
    </row>
    <row r="347" spans="5:5" x14ac:dyDescent="0.2">
      <c r="E347" s="13" t="str">
        <f>IF('Bike Times'!$C347="","",'Bike Times'!$D347-VLOOKUP($C347,'List of Entrants'!$A$4:$G$954,6,0))</f>
        <v/>
      </c>
    </row>
    <row r="348" spans="5:5" x14ac:dyDescent="0.2">
      <c r="E348" s="13" t="str">
        <f>IF('Bike Times'!$C348="","",'Bike Times'!$D348-VLOOKUP($C348,'List of Entrants'!$A$4:$G$954,6,0))</f>
        <v/>
      </c>
    </row>
    <row r="349" spans="5:5" x14ac:dyDescent="0.2">
      <c r="E349" s="13" t="str">
        <f>IF('Bike Times'!$C349="","",'Bike Times'!$D349-VLOOKUP($C349,'List of Entrants'!$A$4:$G$954,6,0))</f>
        <v/>
      </c>
    </row>
    <row r="350" spans="5:5" x14ac:dyDescent="0.2">
      <c r="E350" s="13" t="str">
        <f>IF('Bike Times'!$C350="","",'Bike Times'!$D350-VLOOKUP($C350,'List of Entrants'!$A$4:$G$954,6,0))</f>
        <v/>
      </c>
    </row>
    <row r="351" spans="5:5" x14ac:dyDescent="0.2">
      <c r="E351" s="13" t="str">
        <f>IF('Bike Times'!$C351="","",'Bike Times'!$D351-VLOOKUP($C351,'List of Entrants'!$A$4:$G$954,6,0))</f>
        <v/>
      </c>
    </row>
    <row r="352" spans="5:5" x14ac:dyDescent="0.2">
      <c r="E352" s="13" t="str">
        <f>IF('Bike Times'!$C352="","",'Bike Times'!$D352-VLOOKUP($C352,'List of Entrants'!$A$4:$G$954,6,0))</f>
        <v/>
      </c>
    </row>
    <row r="353" spans="5:5" x14ac:dyDescent="0.2">
      <c r="E353" s="13" t="str">
        <f>IF('Bike Times'!$C353="","",'Bike Times'!$D353-VLOOKUP($C353,'List of Entrants'!$A$4:$G$954,6,0))</f>
        <v/>
      </c>
    </row>
    <row r="354" spans="5:5" x14ac:dyDescent="0.2">
      <c r="E354" s="13" t="str">
        <f>IF('Bike Times'!$C354="","",'Bike Times'!$D354-VLOOKUP($C354,'List of Entrants'!$A$4:$G$954,6,0))</f>
        <v/>
      </c>
    </row>
    <row r="355" spans="5:5" x14ac:dyDescent="0.2">
      <c r="E355" s="13" t="str">
        <f>IF('Bike Times'!$C355="","",'Bike Times'!$D355-VLOOKUP($C355,'List of Entrants'!$A$4:$G$954,6,0))</f>
        <v/>
      </c>
    </row>
    <row r="356" spans="5:5" x14ac:dyDescent="0.2">
      <c r="E356" s="13" t="str">
        <f>IF('Bike Times'!$C356="","",'Bike Times'!$D356-VLOOKUP($C356,'List of Entrants'!$A$4:$G$954,6,0))</f>
        <v/>
      </c>
    </row>
    <row r="357" spans="5:5" x14ac:dyDescent="0.2">
      <c r="E357" s="13" t="str">
        <f>IF('Bike Times'!$C357="","",'Bike Times'!$D357-VLOOKUP($C357,'List of Entrants'!$A$4:$G$954,6,0))</f>
        <v/>
      </c>
    </row>
    <row r="358" spans="5:5" x14ac:dyDescent="0.2">
      <c r="E358" s="13" t="str">
        <f>IF('Bike Times'!$C358="","",'Bike Times'!$D358-VLOOKUP($C358,'List of Entrants'!$A$4:$G$954,6,0))</f>
        <v/>
      </c>
    </row>
    <row r="359" spans="5:5" x14ac:dyDescent="0.2">
      <c r="E359" s="13" t="str">
        <f>IF('Bike Times'!$C359="","",'Bike Times'!$D359-VLOOKUP($C359,'List of Entrants'!$A$4:$G$954,6,0))</f>
        <v/>
      </c>
    </row>
    <row r="360" spans="5:5" x14ac:dyDescent="0.2">
      <c r="E360" s="13" t="str">
        <f>IF('Bike Times'!$C360="","",'Bike Times'!$D360-VLOOKUP($C360,'List of Entrants'!$A$4:$G$954,6,0))</f>
        <v/>
      </c>
    </row>
    <row r="361" spans="5:5" x14ac:dyDescent="0.2">
      <c r="E361" s="13" t="str">
        <f>IF('Bike Times'!$C361="","",'Bike Times'!$D361-VLOOKUP($C361,'List of Entrants'!$A$4:$G$954,6,0))</f>
        <v/>
      </c>
    </row>
    <row r="362" spans="5:5" x14ac:dyDescent="0.2">
      <c r="E362" s="13" t="str">
        <f>IF('Bike Times'!$C362="","",'Bike Times'!$D362-VLOOKUP($C362,'List of Entrants'!$A$4:$G$954,6,0))</f>
        <v/>
      </c>
    </row>
    <row r="363" spans="5:5" x14ac:dyDescent="0.2">
      <c r="E363" s="13" t="str">
        <f>IF('Bike Times'!$C363="","",'Bike Times'!$D363-VLOOKUP($C363,'List of Entrants'!$A$4:$G$954,6,0))</f>
        <v/>
      </c>
    </row>
    <row r="364" spans="5:5" x14ac:dyDescent="0.2">
      <c r="E364" s="13" t="str">
        <f>IF('Bike Times'!$C364="","",'Bike Times'!$D364-VLOOKUP($C364,'List of Entrants'!$A$4:$G$954,6,0))</f>
        <v/>
      </c>
    </row>
    <row r="365" spans="5:5" x14ac:dyDescent="0.2">
      <c r="E365" s="13" t="str">
        <f>IF('Bike Times'!$C365="","",'Bike Times'!$D365-VLOOKUP($C365,'List of Entrants'!$A$4:$G$954,6,0))</f>
        <v/>
      </c>
    </row>
    <row r="366" spans="5:5" x14ac:dyDescent="0.2">
      <c r="E366" s="13" t="str">
        <f>IF('Bike Times'!$C366="","",'Bike Times'!$D366-VLOOKUP($C366,'List of Entrants'!$A$4:$G$954,6,0))</f>
        <v/>
      </c>
    </row>
    <row r="367" spans="5:5" x14ac:dyDescent="0.2">
      <c r="E367" s="13" t="str">
        <f>IF('Bike Times'!$C367="","",'Bike Times'!$D367-VLOOKUP($C367,'List of Entrants'!$A$4:$G$954,6,0))</f>
        <v/>
      </c>
    </row>
    <row r="368" spans="5:5" x14ac:dyDescent="0.2">
      <c r="E368" s="13" t="str">
        <f>IF('Bike Times'!$C368="","",'Bike Times'!$D368-VLOOKUP($C368,'List of Entrants'!$A$4:$G$954,6,0))</f>
        <v/>
      </c>
    </row>
    <row r="369" spans="5:5" x14ac:dyDescent="0.2">
      <c r="E369" s="13" t="str">
        <f>IF('Bike Times'!$C369="","",'Bike Times'!$D369-VLOOKUP($C369,'List of Entrants'!$A$4:$G$954,6,0))</f>
        <v/>
      </c>
    </row>
    <row r="370" spans="5:5" x14ac:dyDescent="0.2">
      <c r="E370" s="13" t="str">
        <f>IF('Bike Times'!$C370="","",'Bike Times'!$D370-VLOOKUP($C370,'List of Entrants'!$A$4:$G$954,6,0))</f>
        <v/>
      </c>
    </row>
    <row r="371" spans="5:5" x14ac:dyDescent="0.2">
      <c r="E371" s="13" t="str">
        <f>IF('Bike Times'!$C371="","",'Bike Times'!$D371-VLOOKUP($C371,'List of Entrants'!$A$4:$G$954,6,0))</f>
        <v/>
      </c>
    </row>
    <row r="372" spans="5:5" x14ac:dyDescent="0.2">
      <c r="E372" s="13" t="str">
        <f>IF('Bike Times'!$C372="","",'Bike Times'!$D372-VLOOKUP($C372,'List of Entrants'!$A$4:$G$954,6,0))</f>
        <v/>
      </c>
    </row>
    <row r="373" spans="5:5" x14ac:dyDescent="0.2">
      <c r="E373" s="13" t="str">
        <f>IF('Bike Times'!$C373="","",'Bike Times'!$D373-VLOOKUP($C373,'List of Entrants'!$A$4:$G$954,6,0))</f>
        <v/>
      </c>
    </row>
    <row r="374" spans="5:5" x14ac:dyDescent="0.2">
      <c r="E374" s="13" t="str">
        <f>IF('Bike Times'!$C374="","",'Bike Times'!$D374-VLOOKUP($C374,'List of Entrants'!$A$4:$G$954,6,0))</f>
        <v/>
      </c>
    </row>
    <row r="375" spans="5:5" x14ac:dyDescent="0.2">
      <c r="E375" s="13" t="str">
        <f>IF('Bike Times'!$C375="","",'Bike Times'!$D375-VLOOKUP($C375,'List of Entrants'!$A$4:$G$954,6,0))</f>
        <v/>
      </c>
    </row>
    <row r="376" spans="5:5" x14ac:dyDescent="0.2">
      <c r="E376" s="13" t="str">
        <f>IF('Bike Times'!$C376="","",'Bike Times'!$D376-VLOOKUP($C376,'List of Entrants'!$A$4:$G$954,6,0))</f>
        <v/>
      </c>
    </row>
    <row r="377" spans="5:5" x14ac:dyDescent="0.2">
      <c r="E377" s="13" t="str">
        <f>IF('Bike Times'!$C377="","",'Bike Times'!$D377-VLOOKUP($C377,'List of Entrants'!$A$4:$G$954,6,0))</f>
        <v/>
      </c>
    </row>
    <row r="378" spans="5:5" x14ac:dyDescent="0.2">
      <c r="E378" s="13" t="str">
        <f>IF('Bike Times'!$C378="","",'Bike Times'!$D378-VLOOKUP($C378,'List of Entrants'!$A$4:$G$954,6,0))</f>
        <v/>
      </c>
    </row>
    <row r="379" spans="5:5" x14ac:dyDescent="0.2">
      <c r="E379" s="13" t="str">
        <f>IF('Bike Times'!$C379="","",'Bike Times'!$D379-VLOOKUP($C379,'List of Entrants'!$A$4:$G$954,6,0))</f>
        <v/>
      </c>
    </row>
    <row r="380" spans="5:5" x14ac:dyDescent="0.2">
      <c r="E380" s="13" t="str">
        <f>IF('Bike Times'!$C380="","",'Bike Times'!$D380-VLOOKUP($C380,'List of Entrants'!$A$4:$G$954,6,0))</f>
        <v/>
      </c>
    </row>
    <row r="381" spans="5:5" x14ac:dyDescent="0.2">
      <c r="E381" s="13" t="str">
        <f>IF('Bike Times'!$C381="","",'Bike Times'!$D381-VLOOKUP($C381,'List of Entrants'!$A$4:$G$954,6,0))</f>
        <v/>
      </c>
    </row>
    <row r="382" spans="5:5" x14ac:dyDescent="0.2">
      <c r="E382" s="13" t="str">
        <f>IF('Bike Times'!$C382="","",'Bike Times'!$D382-VLOOKUP($C382,'List of Entrants'!$A$4:$G$954,6,0))</f>
        <v/>
      </c>
    </row>
    <row r="383" spans="5:5" x14ac:dyDescent="0.2">
      <c r="E383" s="13" t="str">
        <f>IF('Bike Times'!$C383="","",'Bike Times'!$D383-VLOOKUP($C383,'List of Entrants'!$A$4:$G$954,6,0))</f>
        <v/>
      </c>
    </row>
    <row r="384" spans="5:5" x14ac:dyDescent="0.2">
      <c r="E384" s="13" t="str">
        <f>IF('Bike Times'!$C384="","",'Bike Times'!$D384-VLOOKUP($C384,'List of Entrants'!$A$4:$G$954,6,0))</f>
        <v/>
      </c>
    </row>
    <row r="385" spans="5:5" x14ac:dyDescent="0.2">
      <c r="E385" s="13" t="str">
        <f>IF('Bike Times'!$C385="","",'Bike Times'!$D385-VLOOKUP($C385,'List of Entrants'!$A$4:$G$954,6,0))</f>
        <v/>
      </c>
    </row>
    <row r="386" spans="5:5" x14ac:dyDescent="0.2">
      <c r="E386" s="13" t="str">
        <f>IF('Bike Times'!$C386="","",'Bike Times'!$D386-VLOOKUP($C386,'List of Entrants'!$A$4:$G$954,6,0))</f>
        <v/>
      </c>
    </row>
    <row r="387" spans="5:5" x14ac:dyDescent="0.2">
      <c r="E387" s="13" t="str">
        <f>IF('Bike Times'!$C387="","",'Bike Times'!$D387-VLOOKUP($C387,'List of Entrants'!$A$4:$G$954,6,0))</f>
        <v/>
      </c>
    </row>
    <row r="388" spans="5:5" x14ac:dyDescent="0.2">
      <c r="E388" s="13" t="str">
        <f>IF('Bike Times'!$C388="","",'Bike Times'!$D388-VLOOKUP($C388,'List of Entrants'!$A$4:$G$954,6,0))</f>
        <v/>
      </c>
    </row>
    <row r="389" spans="5:5" x14ac:dyDescent="0.2">
      <c r="E389" s="13" t="str">
        <f>IF('Bike Times'!$C389="","",'Bike Times'!$D389-VLOOKUP($C389,'List of Entrants'!$A$4:$G$954,6,0))</f>
        <v/>
      </c>
    </row>
    <row r="390" spans="5:5" x14ac:dyDescent="0.2">
      <c r="E390" s="13" t="str">
        <f>IF('Bike Times'!$C390="","",'Bike Times'!$D390-VLOOKUP($C390,'List of Entrants'!$A$4:$G$954,6,0))</f>
        <v/>
      </c>
    </row>
    <row r="391" spans="5:5" x14ac:dyDescent="0.2">
      <c r="E391" s="13" t="str">
        <f>IF('Bike Times'!$C391="","",'Bike Times'!$D391-VLOOKUP($C391,'List of Entrants'!$A$4:$G$954,6,0))</f>
        <v/>
      </c>
    </row>
    <row r="392" spans="5:5" x14ac:dyDescent="0.2">
      <c r="E392" s="13" t="str">
        <f>IF('Bike Times'!$C392="","",'Bike Times'!$D392-VLOOKUP($C392,'List of Entrants'!$A$4:$G$954,6,0))</f>
        <v/>
      </c>
    </row>
    <row r="393" spans="5:5" x14ac:dyDescent="0.2">
      <c r="E393" s="13" t="str">
        <f>IF('Bike Times'!$C393="","",'Bike Times'!$D393-VLOOKUP($C393,'List of Entrants'!$A$4:$G$954,6,0))</f>
        <v/>
      </c>
    </row>
    <row r="394" spans="5:5" x14ac:dyDescent="0.2">
      <c r="E394" s="13" t="str">
        <f>IF('Bike Times'!$C394="","",'Bike Times'!$D394-VLOOKUP($C394,'List of Entrants'!$A$4:$G$954,6,0))</f>
        <v/>
      </c>
    </row>
    <row r="395" spans="5:5" x14ac:dyDescent="0.2">
      <c r="E395" s="13" t="str">
        <f>IF('Bike Times'!$C395="","",'Bike Times'!$D395-VLOOKUP($C395,'List of Entrants'!$A$4:$G$954,6,0))</f>
        <v/>
      </c>
    </row>
    <row r="396" spans="5:5" x14ac:dyDescent="0.2">
      <c r="E396" s="13" t="str">
        <f>IF('Bike Times'!$C396="","",'Bike Times'!$D396-VLOOKUP($C396,'List of Entrants'!$A$4:$G$954,6,0))</f>
        <v/>
      </c>
    </row>
    <row r="397" spans="5:5" x14ac:dyDescent="0.2">
      <c r="E397" s="13" t="str">
        <f>IF('Bike Times'!$C397="","",'Bike Times'!$D397-VLOOKUP($C397,'List of Entrants'!$A$4:$G$954,6,0))</f>
        <v/>
      </c>
    </row>
    <row r="398" spans="5:5" x14ac:dyDescent="0.2">
      <c r="E398" s="13" t="str">
        <f>IF('Bike Times'!$C398="","",'Bike Times'!$D398-VLOOKUP($C398,'List of Entrants'!$A$4:$G$954,6,0))</f>
        <v/>
      </c>
    </row>
    <row r="399" spans="5:5" x14ac:dyDescent="0.2">
      <c r="E399" s="13" t="str">
        <f>IF('Bike Times'!$C399="","",'Bike Times'!$D399-VLOOKUP($C399,'List of Entrants'!$A$4:$G$954,6,0))</f>
        <v/>
      </c>
    </row>
    <row r="400" spans="5:5" x14ac:dyDescent="0.2">
      <c r="E400" s="13" t="str">
        <f>IF('Bike Times'!$C400="","",'Bike Times'!$D400-VLOOKUP($C400,'List of Entrants'!$A$4:$G$954,6,0))</f>
        <v/>
      </c>
    </row>
    <row r="401" spans="5:5" x14ac:dyDescent="0.2">
      <c r="E401" s="13" t="str">
        <f>IF('Bike Times'!$C401="","",'Bike Times'!$D401-VLOOKUP($C401,'List of Entrants'!$A$4:$G$954,6,0))</f>
        <v/>
      </c>
    </row>
    <row r="402" spans="5:5" x14ac:dyDescent="0.2">
      <c r="E402" s="13" t="str">
        <f>IF('Bike Times'!$C402="","",'Bike Times'!$D402-VLOOKUP($C402,'List of Entrants'!$A$4:$G$954,6,0))</f>
        <v/>
      </c>
    </row>
    <row r="403" spans="5:5" x14ac:dyDescent="0.2">
      <c r="E403" s="13" t="str">
        <f>IF('Bike Times'!$C403="","",'Bike Times'!$D403-VLOOKUP($C403,'List of Entrants'!$A$4:$G$954,6,0))</f>
        <v/>
      </c>
    </row>
    <row r="404" spans="5:5" x14ac:dyDescent="0.2">
      <c r="E404" s="13" t="str">
        <f>IF('Bike Times'!$C404="","",'Bike Times'!$D404-VLOOKUP($C404,'List of Entrants'!$A$4:$G$954,6,0))</f>
        <v/>
      </c>
    </row>
    <row r="405" spans="5:5" x14ac:dyDescent="0.2">
      <c r="E405" s="13" t="str">
        <f>IF('Bike Times'!$C405="","",'Bike Times'!$D405-VLOOKUP($C405,'List of Entrants'!$A$4:$G$954,6,0))</f>
        <v/>
      </c>
    </row>
    <row r="406" spans="5:5" x14ac:dyDescent="0.2">
      <c r="E406" s="13" t="str">
        <f>IF('Bike Times'!$C406="","",'Bike Times'!$D406-VLOOKUP($C406,'List of Entrants'!$A$4:$G$954,6,0))</f>
        <v/>
      </c>
    </row>
    <row r="407" spans="5:5" x14ac:dyDescent="0.2">
      <c r="E407" s="13" t="str">
        <f>IF('Bike Times'!$C407="","",'Bike Times'!$D407-VLOOKUP($C407,'List of Entrants'!$A$4:$G$954,6,0))</f>
        <v/>
      </c>
    </row>
    <row r="408" spans="5:5" x14ac:dyDescent="0.2">
      <c r="E408" s="13" t="str">
        <f>IF('Bike Times'!$C408="","",'Bike Times'!$D408-VLOOKUP($C408,'List of Entrants'!$A$4:$G$954,6,0))</f>
        <v/>
      </c>
    </row>
    <row r="409" spans="5:5" x14ac:dyDescent="0.2">
      <c r="E409" s="13" t="str">
        <f>IF('Bike Times'!$C409="","",'Bike Times'!$D409-VLOOKUP($C409,'List of Entrants'!$A$4:$G$954,6,0))</f>
        <v/>
      </c>
    </row>
    <row r="410" spans="5:5" x14ac:dyDescent="0.2">
      <c r="E410" s="13" t="str">
        <f>IF('Bike Times'!$C410="","",'Bike Times'!$D410-VLOOKUP($C410,'List of Entrants'!$A$4:$G$954,6,0))</f>
        <v/>
      </c>
    </row>
    <row r="411" spans="5:5" x14ac:dyDescent="0.2">
      <c r="E411" s="13" t="str">
        <f>IF('Bike Times'!$C411="","",'Bike Times'!$D411-VLOOKUP($C411,'List of Entrants'!$A$4:$G$954,6,0))</f>
        <v/>
      </c>
    </row>
    <row r="412" spans="5:5" x14ac:dyDescent="0.2">
      <c r="E412" s="13" t="str">
        <f>IF('Bike Times'!$C412="","",'Bike Times'!$D412-VLOOKUP($C412,'List of Entrants'!$A$4:$G$954,6,0))</f>
        <v/>
      </c>
    </row>
    <row r="413" spans="5:5" x14ac:dyDescent="0.2">
      <c r="E413" s="13" t="str">
        <f>IF('Bike Times'!$C413="","",'Bike Times'!$D413-VLOOKUP($C413,'List of Entrants'!$A$4:$G$954,6,0))</f>
        <v/>
      </c>
    </row>
    <row r="414" spans="5:5" x14ac:dyDescent="0.2">
      <c r="E414" s="13" t="str">
        <f>IF('Bike Times'!$C414="","",'Bike Times'!$D414-VLOOKUP($C414,'List of Entrants'!$A$4:$G$954,6,0))</f>
        <v/>
      </c>
    </row>
    <row r="415" spans="5:5" x14ac:dyDescent="0.2">
      <c r="E415" s="13" t="str">
        <f>IF('Bike Times'!$C415="","",'Bike Times'!$D415-VLOOKUP($C415,'List of Entrants'!$A$4:$G$954,6,0))</f>
        <v/>
      </c>
    </row>
    <row r="416" spans="5:5" x14ac:dyDescent="0.2">
      <c r="E416" s="13" t="str">
        <f>IF('Bike Times'!$C416="","",'Bike Times'!$D416-VLOOKUP($C416,'List of Entrants'!$A$4:$G$954,6,0))</f>
        <v/>
      </c>
    </row>
    <row r="417" spans="5:5" x14ac:dyDescent="0.2">
      <c r="E417" s="13" t="str">
        <f>IF('Bike Times'!$C417="","",'Bike Times'!$D417-VLOOKUP($C417,'List of Entrants'!$A$4:$G$954,6,0))</f>
        <v/>
      </c>
    </row>
    <row r="418" spans="5:5" x14ac:dyDescent="0.2">
      <c r="E418" s="13" t="str">
        <f>IF('Bike Times'!$C418="","",'Bike Times'!$D418-VLOOKUP($C418,'List of Entrants'!$A$4:$G$954,6,0))</f>
        <v/>
      </c>
    </row>
    <row r="419" spans="5:5" x14ac:dyDescent="0.2">
      <c r="E419" s="13" t="str">
        <f>IF('Bike Times'!$C419="","",'Bike Times'!$D419-VLOOKUP($C419,'List of Entrants'!$A$4:$G$954,6,0))</f>
        <v/>
      </c>
    </row>
    <row r="420" spans="5:5" x14ac:dyDescent="0.2">
      <c r="E420" s="13" t="str">
        <f>IF('Bike Times'!$C420="","",'Bike Times'!$D420-VLOOKUP($C420,'List of Entrants'!$A$4:$G$954,6,0))</f>
        <v/>
      </c>
    </row>
    <row r="421" spans="5:5" x14ac:dyDescent="0.2">
      <c r="E421" s="13" t="str">
        <f>IF('Bike Times'!$C421="","",'Bike Times'!$D421-VLOOKUP($C421,'List of Entrants'!$A$4:$G$954,6,0))</f>
        <v/>
      </c>
    </row>
    <row r="422" spans="5:5" x14ac:dyDescent="0.2">
      <c r="E422" s="13" t="str">
        <f>IF('Bike Times'!$C422="","",'Bike Times'!$D422-VLOOKUP($C422,'List of Entrants'!$A$4:$G$954,6,0))</f>
        <v/>
      </c>
    </row>
    <row r="423" spans="5:5" x14ac:dyDescent="0.2">
      <c r="E423" s="13" t="str">
        <f>IF('Bike Times'!$C423="","",'Bike Times'!$D423-VLOOKUP($C423,'List of Entrants'!$A$4:$G$954,6,0))</f>
        <v/>
      </c>
    </row>
    <row r="424" spans="5:5" x14ac:dyDescent="0.2">
      <c r="E424" s="13" t="str">
        <f>IF('Bike Times'!$C424="","",'Bike Times'!$D424-VLOOKUP($C424,'List of Entrants'!$A$4:$G$954,6,0))</f>
        <v/>
      </c>
    </row>
    <row r="425" spans="5:5" x14ac:dyDescent="0.2">
      <c r="E425" s="13" t="str">
        <f>IF('Bike Times'!$C425="","",'Bike Times'!$D425-VLOOKUP($C425,'List of Entrants'!$A$4:$G$954,6,0))</f>
        <v/>
      </c>
    </row>
    <row r="426" spans="5:5" x14ac:dyDescent="0.2">
      <c r="E426" s="13" t="str">
        <f>IF('Bike Times'!$C426="","",'Bike Times'!$D426-VLOOKUP($C426,'List of Entrants'!$A$4:$G$954,6,0))</f>
        <v/>
      </c>
    </row>
    <row r="427" spans="5:5" x14ac:dyDescent="0.2">
      <c r="E427" s="13" t="str">
        <f>IF('Bike Times'!$C427="","",'Bike Times'!$D427-VLOOKUP($C427,'List of Entrants'!$A$4:$G$954,6,0))</f>
        <v/>
      </c>
    </row>
    <row r="428" spans="5:5" x14ac:dyDescent="0.2">
      <c r="E428" s="13" t="str">
        <f>IF('Bike Times'!$C428="","",'Bike Times'!$D428-VLOOKUP($C428,'List of Entrants'!$A$4:$G$954,6,0))</f>
        <v/>
      </c>
    </row>
    <row r="429" spans="5:5" x14ac:dyDescent="0.2">
      <c r="E429" s="13" t="str">
        <f>IF('Bike Times'!$C429="","",'Bike Times'!$D429-VLOOKUP($C429,'List of Entrants'!$A$4:$G$954,6,0))</f>
        <v/>
      </c>
    </row>
    <row r="430" spans="5:5" x14ac:dyDescent="0.2">
      <c r="E430" s="13" t="str">
        <f>IF('Bike Times'!$C430="","",'Bike Times'!$D430-VLOOKUP($C430,'List of Entrants'!$A$4:$G$954,6,0))</f>
        <v/>
      </c>
    </row>
    <row r="431" spans="5:5" x14ac:dyDescent="0.2">
      <c r="E431" s="13" t="str">
        <f>IF('Bike Times'!$C431="","",'Bike Times'!$D431-VLOOKUP($C431,'List of Entrants'!$A$4:$G$954,6,0))</f>
        <v/>
      </c>
    </row>
    <row r="432" spans="5:5" x14ac:dyDescent="0.2">
      <c r="E432" s="13" t="str">
        <f>IF('Bike Times'!$C432="","",'Bike Times'!$D432-VLOOKUP($C432,'List of Entrants'!$A$4:$G$954,6,0))</f>
        <v/>
      </c>
    </row>
    <row r="433" spans="5:5" x14ac:dyDescent="0.2">
      <c r="E433" s="13" t="str">
        <f>IF('Bike Times'!$C433="","",'Bike Times'!$D433-VLOOKUP($C433,'List of Entrants'!$A$4:$G$954,6,0))</f>
        <v/>
      </c>
    </row>
    <row r="434" spans="5:5" x14ac:dyDescent="0.2">
      <c r="E434" s="13" t="str">
        <f>IF('Bike Times'!$C434="","",'Bike Times'!$D434-VLOOKUP($C434,'List of Entrants'!$A$4:$G$954,6,0))</f>
        <v/>
      </c>
    </row>
    <row r="435" spans="5:5" x14ac:dyDescent="0.2">
      <c r="E435" s="13" t="str">
        <f>IF('Bike Times'!$C435="","",'Bike Times'!$D435-VLOOKUP($C435,'List of Entrants'!$A$4:$G$954,6,0))</f>
        <v/>
      </c>
    </row>
    <row r="436" spans="5:5" x14ac:dyDescent="0.2">
      <c r="E436" s="13" t="str">
        <f>IF('Bike Times'!$C436="","",'Bike Times'!$D436-VLOOKUP($C436,'List of Entrants'!$A$4:$G$954,6,0))</f>
        <v/>
      </c>
    </row>
    <row r="437" spans="5:5" x14ac:dyDescent="0.2">
      <c r="E437" s="13" t="str">
        <f>IF('Bike Times'!$C437="","",'Bike Times'!$D437-VLOOKUP($C437,'List of Entrants'!$A$4:$G$954,6,0))</f>
        <v/>
      </c>
    </row>
    <row r="438" spans="5:5" x14ac:dyDescent="0.2">
      <c r="E438" s="13" t="str">
        <f>IF('Bike Times'!$C438="","",'Bike Times'!$D438-VLOOKUP($C438,'List of Entrants'!$A$4:$G$954,6,0))</f>
        <v/>
      </c>
    </row>
    <row r="439" spans="5:5" x14ac:dyDescent="0.2">
      <c r="E439" s="13" t="str">
        <f>IF('Bike Times'!$C439="","",'Bike Times'!$D439-VLOOKUP($C439,'List of Entrants'!$A$4:$G$954,6,0))</f>
        <v/>
      </c>
    </row>
    <row r="440" spans="5:5" x14ac:dyDescent="0.2">
      <c r="E440" s="13" t="str">
        <f>IF('Bike Times'!$C440="","",'Bike Times'!$D440-VLOOKUP($C440,'List of Entrants'!$A$4:$G$954,6,0))</f>
        <v/>
      </c>
    </row>
    <row r="441" spans="5:5" x14ac:dyDescent="0.2">
      <c r="E441" s="13" t="str">
        <f>IF('Bike Times'!$C441="","",'Bike Times'!$D441-VLOOKUP($C441,'List of Entrants'!$A$4:$G$954,6,0))</f>
        <v/>
      </c>
    </row>
    <row r="442" spans="5:5" x14ac:dyDescent="0.2">
      <c r="E442" s="13" t="str">
        <f>IF('Bike Times'!$C442="","",'Bike Times'!$D442-VLOOKUP($C442,'List of Entrants'!$A$4:$G$954,6,0))</f>
        <v/>
      </c>
    </row>
    <row r="443" spans="5:5" x14ac:dyDescent="0.2">
      <c r="E443" s="13" t="str">
        <f>IF('Bike Times'!$C443="","",'Bike Times'!$D443-VLOOKUP($C443,'List of Entrants'!$A$4:$G$954,6,0))</f>
        <v/>
      </c>
    </row>
    <row r="444" spans="5:5" x14ac:dyDescent="0.2">
      <c r="E444" s="13" t="str">
        <f>IF('Bike Times'!$C444="","",'Bike Times'!$D444-VLOOKUP($C444,'List of Entrants'!$A$4:$G$954,6,0))</f>
        <v/>
      </c>
    </row>
    <row r="445" spans="5:5" x14ac:dyDescent="0.2">
      <c r="E445" s="13" t="str">
        <f>IF('Bike Times'!$C445="","",'Bike Times'!$D445-VLOOKUP($C445,'List of Entrants'!$A$4:$G$954,6,0))</f>
        <v/>
      </c>
    </row>
    <row r="446" spans="5:5" x14ac:dyDescent="0.2">
      <c r="E446" s="13" t="str">
        <f>IF('Bike Times'!$C446="","",'Bike Times'!$D446-VLOOKUP($C446,'List of Entrants'!$A$4:$G$954,6,0))</f>
        <v/>
      </c>
    </row>
    <row r="447" spans="5:5" x14ac:dyDescent="0.2">
      <c r="E447" s="13" t="str">
        <f>IF('Bike Times'!$C447="","",'Bike Times'!$D447-VLOOKUP($C447,'List of Entrants'!$A$4:$G$954,6,0))</f>
        <v/>
      </c>
    </row>
    <row r="448" spans="5:5" x14ac:dyDescent="0.2">
      <c r="E448" s="13" t="str">
        <f>IF('Bike Times'!$C448="","",'Bike Times'!$D448-VLOOKUP($C448,'List of Entrants'!$A$4:$G$954,6,0))</f>
        <v/>
      </c>
    </row>
    <row r="449" spans="5:5" x14ac:dyDescent="0.2">
      <c r="E449" s="13" t="str">
        <f>IF('Bike Times'!$C449="","",'Bike Times'!$D449-VLOOKUP($C449,'List of Entrants'!$A$4:$G$954,6,0))</f>
        <v/>
      </c>
    </row>
    <row r="450" spans="5:5" x14ac:dyDescent="0.2">
      <c r="E450" s="13" t="str">
        <f>IF('Bike Times'!$C450="","",'Bike Times'!$D450-VLOOKUP($C450,'List of Entrants'!$A$4:$G$954,6,0))</f>
        <v/>
      </c>
    </row>
    <row r="451" spans="5:5" x14ac:dyDescent="0.2">
      <c r="E451" s="13" t="str">
        <f>IF('Bike Times'!$C451="","",'Bike Times'!$D451-VLOOKUP($C451,'List of Entrants'!$A$4:$G$954,6,0))</f>
        <v/>
      </c>
    </row>
    <row r="452" spans="5:5" x14ac:dyDescent="0.2">
      <c r="E452" s="13" t="str">
        <f>IF('Bike Times'!$C452="","",'Bike Times'!$D452-VLOOKUP($C452,'List of Entrants'!$A$4:$G$954,6,0))</f>
        <v/>
      </c>
    </row>
    <row r="453" spans="5:5" x14ac:dyDescent="0.2">
      <c r="E453" s="13" t="str">
        <f>IF('Bike Times'!$C453="","",'Bike Times'!$D453-VLOOKUP($C453,'List of Entrants'!$A$4:$G$954,6,0))</f>
        <v/>
      </c>
    </row>
    <row r="454" spans="5:5" x14ac:dyDescent="0.2">
      <c r="E454" s="13" t="str">
        <f>IF('Bike Times'!$C454="","",'Bike Times'!$D454-VLOOKUP($C454,'List of Entrants'!$A$4:$G$954,6,0))</f>
        <v/>
      </c>
    </row>
    <row r="455" spans="5:5" x14ac:dyDescent="0.2">
      <c r="E455" s="13" t="str">
        <f>IF('Bike Times'!$C455="","",'Bike Times'!$D455-VLOOKUP($C455,'List of Entrants'!$A$4:$G$954,6,0))</f>
        <v/>
      </c>
    </row>
    <row r="456" spans="5:5" x14ac:dyDescent="0.2">
      <c r="E456" s="13" t="str">
        <f>IF('Bike Times'!$C456="","",'Bike Times'!$D456-VLOOKUP($C456,'List of Entrants'!$A$4:$G$954,6,0))</f>
        <v/>
      </c>
    </row>
    <row r="457" spans="5:5" x14ac:dyDescent="0.2">
      <c r="E457" s="13" t="str">
        <f>IF('Bike Times'!$C457="","",'Bike Times'!$D457-VLOOKUP($C457,'List of Entrants'!$A$4:$G$954,6,0))</f>
        <v/>
      </c>
    </row>
    <row r="458" spans="5:5" x14ac:dyDescent="0.2">
      <c r="E458" s="13" t="str">
        <f>IF('Bike Times'!$C458="","",'Bike Times'!$D458-VLOOKUP($C458,'List of Entrants'!$A$4:$G$954,6,0))</f>
        <v/>
      </c>
    </row>
    <row r="459" spans="5:5" x14ac:dyDescent="0.2">
      <c r="E459" s="13" t="str">
        <f>IF('Bike Times'!$C459="","",'Bike Times'!$D459-VLOOKUP($C459,'List of Entrants'!$A$4:$G$954,6,0))</f>
        <v/>
      </c>
    </row>
    <row r="460" spans="5:5" x14ac:dyDescent="0.2">
      <c r="E460" s="13" t="str">
        <f>IF('Bike Times'!$C460="","",'Bike Times'!$D460-VLOOKUP($C460,'List of Entrants'!$A$4:$G$954,6,0))</f>
        <v/>
      </c>
    </row>
    <row r="461" spans="5:5" x14ac:dyDescent="0.2">
      <c r="E461" s="13" t="str">
        <f>IF('Bike Times'!$C461="","",'Bike Times'!$D461-VLOOKUP($C461,'List of Entrants'!$A$4:$G$954,6,0))</f>
        <v/>
      </c>
    </row>
    <row r="462" spans="5:5" x14ac:dyDescent="0.2">
      <c r="E462" s="13" t="str">
        <f>IF('Bike Times'!$C462="","",'Bike Times'!$D462-VLOOKUP($C462,'List of Entrants'!$A$4:$G$954,6,0))</f>
        <v/>
      </c>
    </row>
    <row r="463" spans="5:5" x14ac:dyDescent="0.2">
      <c r="E463" s="13" t="str">
        <f>IF('Bike Times'!$C463="","",'Bike Times'!$D463-VLOOKUP($C463,'List of Entrants'!$A$4:$G$954,6,0))</f>
        <v/>
      </c>
    </row>
    <row r="464" spans="5:5" x14ac:dyDescent="0.2">
      <c r="E464" s="13" t="str">
        <f>IF('Bike Times'!$C464="","",'Bike Times'!$D464-VLOOKUP($C464,'List of Entrants'!$A$4:$G$954,6,0))</f>
        <v/>
      </c>
    </row>
    <row r="465" spans="5:5" x14ac:dyDescent="0.2">
      <c r="E465" s="13" t="str">
        <f>IF('Bike Times'!$C465="","",'Bike Times'!$D465-VLOOKUP($C465,'List of Entrants'!$A$4:$G$954,6,0))</f>
        <v/>
      </c>
    </row>
    <row r="466" spans="5:5" x14ac:dyDescent="0.2">
      <c r="E466" s="13" t="str">
        <f>IF('Bike Times'!$C466="","",'Bike Times'!$D466-VLOOKUP($C466,'List of Entrants'!$A$4:$G$954,6,0))</f>
        <v/>
      </c>
    </row>
    <row r="467" spans="5:5" x14ac:dyDescent="0.2">
      <c r="E467" s="13" t="str">
        <f>IF('Bike Times'!$C467="","",'Bike Times'!$D467-VLOOKUP($C467,'List of Entrants'!$A$4:$G$954,6,0))</f>
        <v/>
      </c>
    </row>
    <row r="468" spans="5:5" x14ac:dyDescent="0.2">
      <c r="E468" s="13" t="str">
        <f>IF('Bike Times'!$C468="","",'Bike Times'!$D468-VLOOKUP($C468,'List of Entrants'!$A$4:$G$954,6,0))</f>
        <v/>
      </c>
    </row>
    <row r="469" spans="5:5" x14ac:dyDescent="0.2">
      <c r="E469" s="13" t="str">
        <f>IF('Bike Times'!$C469="","",'Bike Times'!$D469-VLOOKUP($C469,'List of Entrants'!$A$4:$G$954,6,0))</f>
        <v/>
      </c>
    </row>
    <row r="470" spans="5:5" x14ac:dyDescent="0.2">
      <c r="E470" s="13" t="str">
        <f>IF('Bike Times'!$C470="","",'Bike Times'!$D470-VLOOKUP($C470,'List of Entrants'!$A$4:$G$954,6,0))</f>
        <v/>
      </c>
    </row>
    <row r="471" spans="5:5" x14ac:dyDescent="0.2">
      <c r="E471" s="13" t="str">
        <f>IF('Bike Times'!$C471="","",'Bike Times'!$D471-VLOOKUP($C471,'List of Entrants'!$A$4:$G$954,6,0))</f>
        <v/>
      </c>
    </row>
    <row r="472" spans="5:5" x14ac:dyDescent="0.2">
      <c r="E472" s="13" t="str">
        <f>IF('Bike Times'!$C472="","",'Bike Times'!$D472-VLOOKUP($C472,'List of Entrants'!$A$4:$G$954,6,0))</f>
        <v/>
      </c>
    </row>
    <row r="473" spans="5:5" x14ac:dyDescent="0.2">
      <c r="E473" s="13" t="str">
        <f>IF('Bike Times'!$C473="","",'Bike Times'!$D473-VLOOKUP($C473,'List of Entrants'!$A$4:$G$954,6,0))</f>
        <v/>
      </c>
    </row>
    <row r="474" spans="5:5" x14ac:dyDescent="0.2">
      <c r="E474" s="13" t="str">
        <f>IF('Bike Times'!$C474="","",'Bike Times'!$D474-VLOOKUP($C474,'List of Entrants'!$A$4:$G$954,6,0))</f>
        <v/>
      </c>
    </row>
    <row r="475" spans="5:5" x14ac:dyDescent="0.2">
      <c r="E475" s="13" t="str">
        <f>IF('Bike Times'!$C475="","",'Bike Times'!$D475-VLOOKUP($C475,'List of Entrants'!$A$4:$G$954,6,0))</f>
        <v/>
      </c>
    </row>
    <row r="476" spans="5:5" x14ac:dyDescent="0.2">
      <c r="E476" s="13" t="str">
        <f>IF('Bike Times'!$C476="","",'Bike Times'!$D476-VLOOKUP($C476,'List of Entrants'!$A$4:$G$954,6,0))</f>
        <v/>
      </c>
    </row>
    <row r="477" spans="5:5" x14ac:dyDescent="0.2">
      <c r="E477" s="13" t="str">
        <f>IF('Bike Times'!$C477="","",'Bike Times'!$D477-VLOOKUP($C477,'List of Entrants'!$A$4:$G$954,6,0))</f>
        <v/>
      </c>
    </row>
    <row r="478" spans="5:5" x14ac:dyDescent="0.2">
      <c r="E478" s="13" t="str">
        <f>IF('Bike Times'!$C478="","",'Bike Times'!$D478-VLOOKUP($C478,'List of Entrants'!$A$4:$G$954,6,0))</f>
        <v/>
      </c>
    </row>
    <row r="479" spans="5:5" x14ac:dyDescent="0.2">
      <c r="E479" s="13" t="str">
        <f>IF('Bike Times'!$C479="","",'Bike Times'!$D479-VLOOKUP($C479,'List of Entrants'!$A$4:$G$954,6,0))</f>
        <v/>
      </c>
    </row>
    <row r="480" spans="5:5" x14ac:dyDescent="0.2">
      <c r="E480" s="13" t="str">
        <f>IF('Bike Times'!$C480="","",'Bike Times'!$D480-VLOOKUP($C480,'List of Entrants'!$A$4:$G$954,6,0))</f>
        <v/>
      </c>
    </row>
    <row r="481" spans="5:5" x14ac:dyDescent="0.2">
      <c r="E481" s="13" t="str">
        <f>IF('Bike Times'!$C481="","",'Bike Times'!$D481-VLOOKUP($C481,'List of Entrants'!$A$4:$G$954,6,0))</f>
        <v/>
      </c>
    </row>
    <row r="482" spans="5:5" x14ac:dyDescent="0.2">
      <c r="E482" s="13" t="str">
        <f>IF('Bike Times'!$C482="","",'Bike Times'!$D482-VLOOKUP($C482,'List of Entrants'!$A$4:$G$954,6,0))</f>
        <v/>
      </c>
    </row>
    <row r="483" spans="5:5" x14ac:dyDescent="0.2">
      <c r="E483" s="13" t="str">
        <f>IF('Bike Times'!$C483="","",'Bike Times'!$D483-VLOOKUP($C483,'List of Entrants'!$A$4:$G$954,6,0))</f>
        <v/>
      </c>
    </row>
    <row r="484" spans="5:5" x14ac:dyDescent="0.2">
      <c r="E484" s="13" t="str">
        <f>IF('Bike Times'!$C484="","",'Bike Times'!$D484-VLOOKUP($C484,'List of Entrants'!$A$4:$G$954,6,0))</f>
        <v/>
      </c>
    </row>
    <row r="485" spans="5:5" x14ac:dyDescent="0.2">
      <c r="E485" s="13" t="str">
        <f>IF('Bike Times'!$C485="","",'Bike Times'!$D485-VLOOKUP($C485,'List of Entrants'!$A$4:$G$954,6,0))</f>
        <v/>
      </c>
    </row>
    <row r="486" spans="5:5" x14ac:dyDescent="0.2">
      <c r="E486" s="13" t="str">
        <f>IF('Bike Times'!$C486="","",'Bike Times'!$D486-VLOOKUP($C486,'List of Entrants'!$A$4:$G$954,6,0))</f>
        <v/>
      </c>
    </row>
    <row r="487" spans="5:5" x14ac:dyDescent="0.2">
      <c r="E487" s="13" t="str">
        <f>IF('Bike Times'!$C487="","",'Bike Times'!$D487-VLOOKUP($C487,'List of Entrants'!$A$4:$G$954,6,0))</f>
        <v/>
      </c>
    </row>
    <row r="488" spans="5:5" x14ac:dyDescent="0.2">
      <c r="E488" s="13" t="str">
        <f>IF('Bike Times'!$C488="","",'Bike Times'!$D488-VLOOKUP($C488,'List of Entrants'!$A$4:$G$954,6,0))</f>
        <v/>
      </c>
    </row>
    <row r="489" spans="5:5" x14ac:dyDescent="0.2">
      <c r="E489" s="13" t="str">
        <f>IF('Bike Times'!$C489="","",'Bike Times'!$D489-VLOOKUP($C489,'List of Entrants'!$A$4:$G$954,6,0))</f>
        <v/>
      </c>
    </row>
    <row r="490" spans="5:5" x14ac:dyDescent="0.2">
      <c r="E490" s="13" t="str">
        <f>IF('Bike Times'!$C490="","",'Bike Times'!$D490-VLOOKUP($C490,'List of Entrants'!$A$4:$G$954,6,0))</f>
        <v/>
      </c>
    </row>
    <row r="491" spans="5:5" x14ac:dyDescent="0.2">
      <c r="E491" s="13" t="str">
        <f>IF('Bike Times'!$C491="","",'Bike Times'!$D491-VLOOKUP($C491,'List of Entrants'!$A$4:$G$954,6,0))</f>
        <v/>
      </c>
    </row>
    <row r="492" spans="5:5" x14ac:dyDescent="0.2">
      <c r="E492" s="13" t="str">
        <f>IF('Bike Times'!$C492="","",'Bike Times'!$D492-VLOOKUP($C492,'List of Entrants'!$A$4:$G$954,6,0))</f>
        <v/>
      </c>
    </row>
    <row r="493" spans="5:5" x14ac:dyDescent="0.2">
      <c r="E493" s="13" t="str">
        <f>IF('Bike Times'!$C493="","",'Bike Times'!$D493-VLOOKUP($C493,'List of Entrants'!$A$4:$G$954,6,0))</f>
        <v/>
      </c>
    </row>
    <row r="494" spans="5:5" x14ac:dyDescent="0.2">
      <c r="E494" s="13" t="str">
        <f>IF('Bike Times'!$C494="","",'Bike Times'!$D494-VLOOKUP($C494,'List of Entrants'!$A$4:$G$954,6,0))</f>
        <v/>
      </c>
    </row>
    <row r="495" spans="5:5" x14ac:dyDescent="0.2">
      <c r="E495" s="13" t="str">
        <f>IF('Bike Times'!$C495="","",'Bike Times'!$D495-VLOOKUP($C495,'List of Entrants'!$A$4:$G$954,6,0))</f>
        <v/>
      </c>
    </row>
    <row r="496" spans="5:5" x14ac:dyDescent="0.2">
      <c r="E496" s="13" t="str">
        <f>IF('Bike Times'!$C496="","",'Bike Times'!$D496-VLOOKUP($C496,'List of Entrants'!$A$4:$G$954,6,0))</f>
        <v/>
      </c>
    </row>
    <row r="497" spans="5:5" x14ac:dyDescent="0.2">
      <c r="E497" s="13" t="str">
        <f>IF('Bike Times'!$C497="","",'Bike Times'!$D497-VLOOKUP($C497,'List of Entrants'!$A$4:$G$954,6,0))</f>
        <v/>
      </c>
    </row>
    <row r="498" spans="5:5" x14ac:dyDescent="0.2">
      <c r="E498" s="13" t="str">
        <f>IF('Bike Times'!$C498="","",'Bike Times'!$D498-VLOOKUP($C498,'List of Entrants'!$A$4:$G$954,6,0))</f>
        <v/>
      </c>
    </row>
    <row r="499" spans="5:5" x14ac:dyDescent="0.2">
      <c r="E499" s="13" t="str">
        <f>IF('Bike Times'!$C499="","",'Bike Times'!$D499-VLOOKUP($C499,'List of Entrants'!$A$4:$G$954,6,0))</f>
        <v/>
      </c>
    </row>
    <row r="500" spans="5:5" x14ac:dyDescent="0.2">
      <c r="E500" s="13" t="str">
        <f>IF('Bike Times'!$C500="","",'Bike Times'!$D500-VLOOKUP($C500,'List of Entrants'!$A$4:$G$954,6,0))</f>
        <v/>
      </c>
    </row>
    <row r="501" spans="5:5" x14ac:dyDescent="0.2">
      <c r="E501" s="13" t="str">
        <f>IF('Bike Times'!$C501="","",'Bike Times'!$D501-VLOOKUP($C501,'List of Entrants'!$A$4:$G$954,6,0))</f>
        <v/>
      </c>
    </row>
    <row r="502" spans="5:5" x14ac:dyDescent="0.2">
      <c r="E502" s="13" t="str">
        <f>IF('Bike Times'!$C502="","",'Bike Times'!$D502-VLOOKUP($C502,'List of Entrants'!$A$4:$G$954,6,0))</f>
        <v/>
      </c>
    </row>
    <row r="503" spans="5:5" x14ac:dyDescent="0.2">
      <c r="E503" s="13" t="str">
        <f>IF('Bike Times'!$C503="","",'Bike Times'!$D503-VLOOKUP($C503,'List of Entrants'!$A$4:$G$954,6,0))</f>
        <v/>
      </c>
    </row>
    <row r="504" spans="5:5" x14ac:dyDescent="0.2">
      <c r="E504" s="13" t="str">
        <f>IF('Bike Times'!$C504="","",'Bike Times'!$D504-VLOOKUP($C504,'List of Entrants'!$A$4:$G$954,6,0))</f>
        <v/>
      </c>
    </row>
    <row r="505" spans="5:5" x14ac:dyDescent="0.2">
      <c r="E505" s="13" t="str">
        <f>IF('Bike Times'!$C505="","",'Bike Times'!$D505-VLOOKUP($C505,'List of Entrants'!$A$4:$G$954,6,0))</f>
        <v/>
      </c>
    </row>
    <row r="506" spans="5:5" x14ac:dyDescent="0.2">
      <c r="E506" s="13" t="str">
        <f>IF('Bike Times'!$C506="","",'Bike Times'!$D506-VLOOKUP($C506,'List of Entrants'!$A$4:$G$954,6,0))</f>
        <v/>
      </c>
    </row>
    <row r="507" spans="5:5" x14ac:dyDescent="0.2">
      <c r="E507" s="13" t="str">
        <f>IF('Bike Times'!$C507="","",'Bike Times'!$D507-VLOOKUP($C507,'List of Entrants'!$A$4:$G$954,6,0))</f>
        <v/>
      </c>
    </row>
    <row r="508" spans="5:5" x14ac:dyDescent="0.2">
      <c r="E508" s="13" t="str">
        <f>IF('Bike Times'!$C508="","",'Bike Times'!$D508-VLOOKUP($C508,'List of Entrants'!$A$4:$G$954,6,0))</f>
        <v/>
      </c>
    </row>
    <row r="509" spans="5:5" x14ac:dyDescent="0.2">
      <c r="E509" s="13" t="str">
        <f>IF('Bike Times'!$C509="","",'Bike Times'!$D509-VLOOKUP($C509,'List of Entrants'!$A$4:$G$954,6,0))</f>
        <v/>
      </c>
    </row>
    <row r="510" spans="5:5" x14ac:dyDescent="0.2">
      <c r="E510" s="13" t="str">
        <f>IF('Bike Times'!$C510="","",'Bike Times'!$D510-VLOOKUP($C510,'List of Entrants'!$A$4:$G$954,6,0))</f>
        <v/>
      </c>
    </row>
    <row r="511" spans="5:5" x14ac:dyDescent="0.2">
      <c r="E511" s="13" t="str">
        <f>IF('Bike Times'!$C511="","",'Bike Times'!$D511-VLOOKUP($C511,'List of Entrants'!$A$4:$G$954,6,0))</f>
        <v/>
      </c>
    </row>
    <row r="512" spans="5:5" x14ac:dyDescent="0.2">
      <c r="E512" s="13" t="str">
        <f>IF('Bike Times'!$C512="","",'Bike Times'!$D512-VLOOKUP($C512,'List of Entrants'!$A$4:$G$954,6,0))</f>
        <v/>
      </c>
    </row>
    <row r="513" spans="5:5" x14ac:dyDescent="0.2">
      <c r="E513" s="13" t="str">
        <f>IF('Bike Times'!$C513="","",'Bike Times'!$D513-VLOOKUP($C513,'List of Entrants'!$A$4:$G$954,6,0))</f>
        <v/>
      </c>
    </row>
    <row r="514" spans="5:5" x14ac:dyDescent="0.2">
      <c r="E514" s="13" t="str">
        <f>IF('Bike Times'!$C514="","",'Bike Times'!$D514-VLOOKUP($C514,'List of Entrants'!$A$4:$G$954,6,0))</f>
        <v/>
      </c>
    </row>
    <row r="515" spans="5:5" x14ac:dyDescent="0.2">
      <c r="E515" s="13" t="str">
        <f>IF('Bike Times'!$C515="","",'Bike Times'!$D515-VLOOKUP($C515,'List of Entrants'!$A$4:$G$954,6,0))</f>
        <v/>
      </c>
    </row>
    <row r="516" spans="5:5" x14ac:dyDescent="0.2">
      <c r="E516" s="13" t="str">
        <f>IF('Bike Times'!$C516="","",'Bike Times'!$D516-VLOOKUP($C516,'List of Entrants'!$A$4:$G$954,6,0))</f>
        <v/>
      </c>
    </row>
    <row r="517" spans="5:5" x14ac:dyDescent="0.2">
      <c r="E517" s="13" t="str">
        <f>IF('Bike Times'!$C517="","",'Bike Times'!$D517-VLOOKUP($C517,'List of Entrants'!$A$4:$G$954,6,0))</f>
        <v/>
      </c>
    </row>
    <row r="518" spans="5:5" x14ac:dyDescent="0.2">
      <c r="E518" s="13" t="str">
        <f>IF('Bike Times'!$C518="","",'Bike Times'!$D518-VLOOKUP($C518,'List of Entrants'!$A$4:$G$954,6,0))</f>
        <v/>
      </c>
    </row>
    <row r="519" spans="5:5" x14ac:dyDescent="0.2">
      <c r="E519" s="13" t="str">
        <f>IF('Bike Times'!$C519="","",'Bike Times'!$D519-VLOOKUP($C519,'List of Entrants'!$A$4:$G$954,6,0))</f>
        <v/>
      </c>
    </row>
    <row r="520" spans="5:5" x14ac:dyDescent="0.2">
      <c r="E520" s="13" t="str">
        <f>IF('Bike Times'!$C520="","",'Bike Times'!$D520-VLOOKUP($C520,'List of Entrants'!$A$4:$G$954,6,0))</f>
        <v/>
      </c>
    </row>
    <row r="521" spans="5:5" x14ac:dyDescent="0.2">
      <c r="E521" s="13" t="str">
        <f>IF('Bike Times'!$C521="","",'Bike Times'!$D521-VLOOKUP($C521,'List of Entrants'!$A$4:$G$954,6,0))</f>
        <v/>
      </c>
    </row>
    <row r="522" spans="5:5" x14ac:dyDescent="0.2">
      <c r="E522" s="13" t="str">
        <f>IF('Bike Times'!$C522="","",'Bike Times'!$D522-VLOOKUP($C522,'List of Entrants'!$A$4:$G$954,6,0))</f>
        <v/>
      </c>
    </row>
    <row r="523" spans="5:5" x14ac:dyDescent="0.2">
      <c r="E523" s="13" t="str">
        <f>IF('Bike Times'!$C523="","",'Bike Times'!$D523-VLOOKUP($C523,'List of Entrants'!$A$4:$G$954,6,0))</f>
        <v/>
      </c>
    </row>
    <row r="524" spans="5:5" x14ac:dyDescent="0.2">
      <c r="E524" s="13" t="str">
        <f>IF('Bike Times'!$C524="","",'Bike Times'!$D524-VLOOKUP($C524,'List of Entrants'!$A$4:$G$954,6,0))</f>
        <v/>
      </c>
    </row>
    <row r="525" spans="5:5" x14ac:dyDescent="0.2">
      <c r="E525" s="13" t="str">
        <f>IF('Bike Times'!$C525="","",'Bike Times'!$D525-VLOOKUP($C525,'List of Entrants'!$A$4:$G$954,6,0))</f>
        <v/>
      </c>
    </row>
    <row r="526" spans="5:5" x14ac:dyDescent="0.2">
      <c r="E526" s="13" t="str">
        <f>IF('Bike Times'!$C526="","",'Bike Times'!$D526-VLOOKUP($C526,'List of Entrants'!$A$4:$G$954,6,0))</f>
        <v/>
      </c>
    </row>
    <row r="527" spans="5:5" x14ac:dyDescent="0.2">
      <c r="E527" s="13" t="str">
        <f>IF('Bike Times'!$C527="","",'Bike Times'!$D527-VLOOKUP($C527,'List of Entrants'!$A$4:$G$954,6,0))</f>
        <v/>
      </c>
    </row>
    <row r="528" spans="5:5" x14ac:dyDescent="0.2">
      <c r="E528" s="13" t="str">
        <f>IF('Bike Times'!$C528="","",'Bike Times'!$D528-VLOOKUP($C528,'List of Entrants'!$A$4:$G$954,6,0))</f>
        <v/>
      </c>
    </row>
    <row r="529" spans="5:5" x14ac:dyDescent="0.2">
      <c r="E529" s="13" t="str">
        <f>IF('Bike Times'!$C529="","",'Bike Times'!$D529-VLOOKUP($C529,'List of Entrants'!$A$4:$G$954,6,0))</f>
        <v/>
      </c>
    </row>
    <row r="530" spans="5:5" x14ac:dyDescent="0.2">
      <c r="E530" s="13" t="str">
        <f>IF('Bike Times'!$C530="","",'Bike Times'!$D530-VLOOKUP($C530,'List of Entrants'!$A$4:$G$954,6,0))</f>
        <v/>
      </c>
    </row>
    <row r="531" spans="5:5" x14ac:dyDescent="0.2">
      <c r="E531" s="13" t="str">
        <f>IF('Bike Times'!$C531="","",'Bike Times'!$D531-VLOOKUP($C531,'List of Entrants'!$A$4:$G$954,6,0))</f>
        <v/>
      </c>
    </row>
    <row r="532" spans="5:5" x14ac:dyDescent="0.2">
      <c r="E532" s="13" t="str">
        <f>IF('Bike Times'!$C532="","",'Bike Times'!$D532-VLOOKUP($C532,'List of Entrants'!$A$4:$G$954,6,0))</f>
        <v/>
      </c>
    </row>
    <row r="533" spans="5:5" x14ac:dyDescent="0.2">
      <c r="E533" s="13" t="str">
        <f>IF('Bike Times'!$C533="","",'Bike Times'!$D533-VLOOKUP($C533,'List of Entrants'!$A$4:$G$954,6,0))</f>
        <v/>
      </c>
    </row>
    <row r="534" spans="5:5" x14ac:dyDescent="0.2">
      <c r="E534" s="13" t="str">
        <f>IF('Bike Times'!$C534="","",'Bike Times'!$D534-VLOOKUP($C534,'List of Entrants'!$A$4:$G$954,6,0))</f>
        <v/>
      </c>
    </row>
    <row r="535" spans="5:5" x14ac:dyDescent="0.2">
      <c r="E535" s="13" t="str">
        <f>IF('Bike Times'!$C535="","",'Bike Times'!$D535-VLOOKUP($C535,'List of Entrants'!$A$4:$G$954,6,0))</f>
        <v/>
      </c>
    </row>
    <row r="536" spans="5:5" x14ac:dyDescent="0.2">
      <c r="E536" s="13" t="str">
        <f>IF('Bike Times'!$C536="","",'Bike Times'!$D536-VLOOKUP($C536,'List of Entrants'!$A$4:$G$954,6,0))</f>
        <v/>
      </c>
    </row>
    <row r="537" spans="5:5" x14ac:dyDescent="0.2">
      <c r="E537" s="13" t="str">
        <f>IF('Bike Times'!$C537="","",'Bike Times'!$D537-VLOOKUP($C537,'List of Entrants'!$A$4:$G$954,6,0))</f>
        <v/>
      </c>
    </row>
    <row r="538" spans="5:5" x14ac:dyDescent="0.2">
      <c r="E538" s="13" t="str">
        <f>IF('Bike Times'!$C538="","",'Bike Times'!$D538-VLOOKUP($C538,'List of Entrants'!$A$4:$G$954,6,0))</f>
        <v/>
      </c>
    </row>
    <row r="539" spans="5:5" x14ac:dyDescent="0.2">
      <c r="E539" s="13" t="str">
        <f>IF('Bike Times'!$C539="","",'Bike Times'!$D539-VLOOKUP($C539,'List of Entrants'!$A$4:$G$954,6,0))</f>
        <v/>
      </c>
    </row>
    <row r="540" spans="5:5" x14ac:dyDescent="0.2">
      <c r="E540" s="13" t="str">
        <f>IF('Bike Times'!$C540="","",'Bike Times'!$D540-VLOOKUP($C540,'List of Entrants'!$A$4:$G$954,6,0))</f>
        <v/>
      </c>
    </row>
    <row r="541" spans="5:5" x14ac:dyDescent="0.2">
      <c r="E541" s="13" t="str">
        <f>IF('Bike Times'!$C541="","",'Bike Times'!$D541-VLOOKUP($C541,'List of Entrants'!$A$4:$G$954,6,0))</f>
        <v/>
      </c>
    </row>
    <row r="542" spans="5:5" x14ac:dyDescent="0.2">
      <c r="E542" s="13" t="str">
        <f>IF('Bike Times'!$C542="","",'Bike Times'!$D542-VLOOKUP($C542,'List of Entrants'!$A$4:$G$954,6,0))</f>
        <v/>
      </c>
    </row>
    <row r="543" spans="5:5" x14ac:dyDescent="0.2">
      <c r="E543" s="13" t="str">
        <f>IF('Bike Times'!$C543="","",'Bike Times'!$D543-VLOOKUP($C543,'List of Entrants'!$A$4:$G$954,6,0))</f>
        <v/>
      </c>
    </row>
    <row r="544" spans="5:5" x14ac:dyDescent="0.2">
      <c r="E544" s="13" t="str">
        <f>IF('Bike Times'!$C544="","",'Bike Times'!$D544-VLOOKUP($C544,'List of Entrants'!$A$4:$G$954,6,0))</f>
        <v/>
      </c>
    </row>
    <row r="545" spans="5:5" x14ac:dyDescent="0.2">
      <c r="E545" s="13" t="str">
        <f>IF('Bike Times'!$C545="","",'Bike Times'!$D545-VLOOKUP($C545,'List of Entrants'!$A$4:$G$954,6,0))</f>
        <v/>
      </c>
    </row>
    <row r="546" spans="5:5" x14ac:dyDescent="0.2">
      <c r="E546" s="13" t="str">
        <f>IF('Bike Times'!$C546="","",'Bike Times'!$D546-VLOOKUP($C546,'List of Entrants'!$A$4:$G$954,6,0))</f>
        <v/>
      </c>
    </row>
    <row r="547" spans="5:5" x14ac:dyDescent="0.2">
      <c r="E547" s="13" t="str">
        <f>IF('Bike Times'!$C547="","",'Bike Times'!$D547-VLOOKUP($C547,'List of Entrants'!$A$4:$G$954,6,0))</f>
        <v/>
      </c>
    </row>
    <row r="548" spans="5:5" x14ac:dyDescent="0.2">
      <c r="E548" s="13" t="str">
        <f>IF('Bike Times'!$C548="","",'Bike Times'!$D548-VLOOKUP($C548,'List of Entrants'!$A$4:$G$954,6,0))</f>
        <v/>
      </c>
    </row>
    <row r="549" spans="5:5" x14ac:dyDescent="0.2">
      <c r="E549" s="13" t="str">
        <f>IF('Bike Times'!$C549="","",'Bike Times'!$D549-VLOOKUP($C549,'List of Entrants'!$A$4:$G$954,6,0))</f>
        <v/>
      </c>
    </row>
    <row r="550" spans="5:5" x14ac:dyDescent="0.2">
      <c r="E550" s="13" t="str">
        <f>IF('Bike Times'!$C550="","",'Bike Times'!$D550-VLOOKUP($C550,'List of Entrants'!$A$4:$G$954,6,0))</f>
        <v/>
      </c>
    </row>
    <row r="551" spans="5:5" x14ac:dyDescent="0.2">
      <c r="E551" s="13" t="str">
        <f>IF('Bike Times'!$C551="","",'Bike Times'!$D551-VLOOKUP($C551,'List of Entrants'!$A$4:$G$954,6,0))</f>
        <v/>
      </c>
    </row>
    <row r="552" spans="5:5" x14ac:dyDescent="0.2">
      <c r="E552" s="13" t="str">
        <f>IF('Bike Times'!$C552="","",'Bike Times'!$D552-VLOOKUP($C552,'List of Entrants'!$A$4:$G$954,6,0))</f>
        <v/>
      </c>
    </row>
    <row r="553" spans="5:5" x14ac:dyDescent="0.2">
      <c r="E553" s="13" t="str">
        <f>IF('Bike Times'!$C553="","",'Bike Times'!$D553-VLOOKUP($C553,'List of Entrants'!$A$4:$G$954,6,0))</f>
        <v/>
      </c>
    </row>
    <row r="554" spans="5:5" x14ac:dyDescent="0.2">
      <c r="E554" s="13" t="str">
        <f>IF('Bike Times'!$C554="","",'Bike Times'!$D554-VLOOKUP($C554,'List of Entrants'!$A$4:$G$954,6,0))</f>
        <v/>
      </c>
    </row>
    <row r="555" spans="5:5" x14ac:dyDescent="0.2">
      <c r="E555" s="13" t="str">
        <f>IF('Bike Times'!$C555="","",'Bike Times'!$D555-VLOOKUP($C555,'List of Entrants'!$A$4:$G$954,6,0))</f>
        <v/>
      </c>
    </row>
    <row r="556" spans="5:5" x14ac:dyDescent="0.2">
      <c r="E556" s="13" t="str">
        <f>IF('Bike Times'!$C556="","",'Bike Times'!$D556-VLOOKUP($C556,'List of Entrants'!$A$4:$G$954,6,0))</f>
        <v/>
      </c>
    </row>
    <row r="557" spans="5:5" x14ac:dyDescent="0.2">
      <c r="E557" s="13" t="str">
        <f>IF('Bike Times'!$C557="","",'Bike Times'!$D557-VLOOKUP($C557,'List of Entrants'!$A$4:$G$954,6,0))</f>
        <v/>
      </c>
    </row>
    <row r="558" spans="5:5" x14ac:dyDescent="0.2">
      <c r="E558" s="13" t="str">
        <f>IF('Bike Times'!$C558="","",'Bike Times'!$D558-VLOOKUP($C558,'List of Entrants'!$A$4:$G$954,6,0))</f>
        <v/>
      </c>
    </row>
    <row r="559" spans="5:5" x14ac:dyDescent="0.2">
      <c r="E559" s="13" t="str">
        <f>IF('Bike Times'!$C559="","",'Bike Times'!$D559-VLOOKUP($C559,'List of Entrants'!$A$4:$G$954,6,0))</f>
        <v/>
      </c>
    </row>
    <row r="560" spans="5:5" x14ac:dyDescent="0.2">
      <c r="E560" s="13" t="str">
        <f>IF('Bike Times'!$C560="","",'Bike Times'!$D560-VLOOKUP($C560,'List of Entrants'!$A$4:$G$954,6,0))</f>
        <v/>
      </c>
    </row>
    <row r="561" spans="5:5" x14ac:dyDescent="0.2">
      <c r="E561" s="13" t="str">
        <f>IF('Bike Times'!$C561="","",'Bike Times'!$D561-VLOOKUP($C561,'List of Entrants'!$A$4:$G$954,6,0))</f>
        <v/>
      </c>
    </row>
    <row r="562" spans="5:5" x14ac:dyDescent="0.2">
      <c r="E562" s="13" t="str">
        <f>IF('Bike Times'!$C562="","",'Bike Times'!$D562-VLOOKUP($C562,'List of Entrants'!$A$4:$G$954,6,0))</f>
        <v/>
      </c>
    </row>
    <row r="563" spans="5:5" x14ac:dyDescent="0.2">
      <c r="E563" s="13" t="str">
        <f>IF('Bike Times'!$C563="","",'Bike Times'!$D563-VLOOKUP($C563,'List of Entrants'!$A$4:$G$954,6,0))</f>
        <v/>
      </c>
    </row>
    <row r="564" spans="5:5" x14ac:dyDescent="0.2">
      <c r="E564" s="13" t="str">
        <f>IF('Bike Times'!$C564="","",'Bike Times'!$D564-VLOOKUP($C564,'List of Entrants'!$A$4:$G$954,6,0))</f>
        <v/>
      </c>
    </row>
    <row r="565" spans="5:5" x14ac:dyDescent="0.2">
      <c r="E565" s="13" t="str">
        <f>IF('Bike Times'!$C565="","",'Bike Times'!$D565-VLOOKUP($C565,'List of Entrants'!$A$4:$G$954,6,0))</f>
        <v/>
      </c>
    </row>
    <row r="566" spans="5:5" x14ac:dyDescent="0.2">
      <c r="E566" s="13" t="str">
        <f>IF('Bike Times'!$C566="","",'Bike Times'!$D566-VLOOKUP($C566,'List of Entrants'!$A$4:$G$954,6,0))</f>
        <v/>
      </c>
    </row>
    <row r="567" spans="5:5" x14ac:dyDescent="0.2">
      <c r="E567" s="13" t="str">
        <f>IF('Bike Times'!$C567="","",'Bike Times'!$D567-VLOOKUP($C567,'List of Entrants'!$A$4:$G$954,6,0))</f>
        <v/>
      </c>
    </row>
    <row r="568" spans="5:5" x14ac:dyDescent="0.2">
      <c r="E568" s="13" t="str">
        <f>IF('Bike Times'!$C568="","",'Bike Times'!$D568-VLOOKUP($C568,'List of Entrants'!$A$4:$G$954,6,0))</f>
        <v/>
      </c>
    </row>
    <row r="569" spans="5:5" x14ac:dyDescent="0.2">
      <c r="E569" s="13" t="str">
        <f>IF('Bike Times'!$C569="","",'Bike Times'!$D569-VLOOKUP($C569,'List of Entrants'!$A$4:$G$954,6,0))</f>
        <v/>
      </c>
    </row>
    <row r="570" spans="5:5" x14ac:dyDescent="0.2">
      <c r="E570" s="13" t="str">
        <f>IF('Bike Times'!$C570="","",'Bike Times'!$D570-VLOOKUP($C570,'List of Entrants'!$A$4:$G$954,6,0))</f>
        <v/>
      </c>
    </row>
    <row r="571" spans="5:5" x14ac:dyDescent="0.2">
      <c r="E571" s="13" t="str">
        <f>IF('Bike Times'!$C571="","",'Bike Times'!$D571-VLOOKUP($C571,'List of Entrants'!$A$4:$G$954,6,0))</f>
        <v/>
      </c>
    </row>
    <row r="572" spans="5:5" x14ac:dyDescent="0.2">
      <c r="E572" s="13" t="str">
        <f>IF('Bike Times'!$C572="","",'Bike Times'!$D572-VLOOKUP($C572,'List of Entrants'!$A$4:$G$954,6,0))</f>
        <v/>
      </c>
    </row>
    <row r="573" spans="5:5" x14ac:dyDescent="0.2">
      <c r="E573" s="13" t="str">
        <f>IF('Bike Times'!$C573="","",'Bike Times'!$D573-VLOOKUP($C573,'List of Entrants'!$A$4:$G$954,6,0))</f>
        <v/>
      </c>
    </row>
    <row r="574" spans="5:5" x14ac:dyDescent="0.2">
      <c r="E574" s="13" t="str">
        <f>IF('Bike Times'!$C574="","",'Bike Times'!$D574-VLOOKUP($C574,'List of Entrants'!$A$4:$G$954,6,0))</f>
        <v/>
      </c>
    </row>
    <row r="575" spans="5:5" x14ac:dyDescent="0.2">
      <c r="E575" s="13" t="str">
        <f>IF('Bike Times'!$C575="","",'Bike Times'!$D575-VLOOKUP($C575,'List of Entrants'!$A$4:$G$954,6,0))</f>
        <v/>
      </c>
    </row>
    <row r="576" spans="5:5" x14ac:dyDescent="0.2">
      <c r="E576" s="13" t="str">
        <f>IF('Bike Times'!$C576="","",'Bike Times'!$D576-VLOOKUP($C576,'List of Entrants'!$A$4:$G$954,6,0))</f>
        <v/>
      </c>
    </row>
    <row r="577" spans="5:5" x14ac:dyDescent="0.2">
      <c r="E577" s="13" t="str">
        <f>IF('Bike Times'!$C577="","",'Bike Times'!$D577-VLOOKUP($C577,'List of Entrants'!$A$4:$G$954,6,0))</f>
        <v/>
      </c>
    </row>
    <row r="578" spans="5:5" x14ac:dyDescent="0.2">
      <c r="E578" s="13" t="str">
        <f>IF('Bike Times'!$C578="","",'Bike Times'!$D578-VLOOKUP($C578,'List of Entrants'!$A$4:$G$954,6,0))</f>
        <v/>
      </c>
    </row>
    <row r="579" spans="5:5" x14ac:dyDescent="0.2">
      <c r="E579" s="13" t="str">
        <f>IF('Bike Times'!$C579="","",'Bike Times'!$D579-VLOOKUP($C579,'List of Entrants'!$A$4:$G$954,6,0))</f>
        <v/>
      </c>
    </row>
    <row r="580" spans="5:5" x14ac:dyDescent="0.2">
      <c r="E580" s="13" t="str">
        <f>IF('Bike Times'!$C580="","",'Bike Times'!$D580-VLOOKUP($C580,'List of Entrants'!$A$4:$G$954,6,0))</f>
        <v/>
      </c>
    </row>
    <row r="581" spans="5:5" x14ac:dyDescent="0.2">
      <c r="E581" s="13" t="str">
        <f>IF('Bike Times'!$C581="","",'Bike Times'!$D581-VLOOKUP($C581,'List of Entrants'!$A$4:$G$954,6,0))</f>
        <v/>
      </c>
    </row>
    <row r="582" spans="5:5" x14ac:dyDescent="0.2">
      <c r="E582" s="13" t="str">
        <f>IF('Bike Times'!$C582="","",'Bike Times'!$D582-VLOOKUP($C582,'List of Entrants'!$A$4:$G$954,6,0))</f>
        <v/>
      </c>
    </row>
  </sheetData>
  <sheetProtection sheet="1" objects="1" scenarios="1" selectLockedCells="1"/>
  <mergeCells count="3">
    <mergeCell ref="C9:E9"/>
    <mergeCell ref="G9:K12"/>
    <mergeCell ref="M11:Q11"/>
  </mergeCells>
  <pageMargins left="0.7" right="0.7" top="0.75" bottom="0.75" header="0.3" footer="0.3"/>
  <pageSetup paperSize="9" orientation="portrait" horizontalDpi="4294967292"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500"/>
  <sheetViews>
    <sheetView topLeftCell="A9" zoomScaleNormal="100" workbookViewId="0">
      <pane ySplit="4" topLeftCell="A34" activePane="bottomLeft" state="frozenSplit"/>
      <selection activeCell="A9" sqref="A9"/>
      <selection pane="bottomLeft" activeCell="D35" sqref="D35"/>
    </sheetView>
  </sheetViews>
  <sheetFormatPr defaultRowHeight="12.75" x14ac:dyDescent="0.2"/>
  <cols>
    <col min="1" max="2" width="2.140625" style="2" customWidth="1"/>
    <col min="3" max="3" width="21.140625" style="2" customWidth="1"/>
    <col min="4" max="4" width="22.7109375" style="2" customWidth="1"/>
    <col min="5" max="5" width="15.85546875" style="2" customWidth="1"/>
    <col min="6" max="6" width="4.5703125" style="2" customWidth="1"/>
    <col min="7" max="11" width="7.7109375" style="2" customWidth="1"/>
    <col min="12" max="12" width="5.5703125" style="2" customWidth="1"/>
    <col min="13" max="16384" width="9.140625" style="2"/>
  </cols>
  <sheetData>
    <row r="1" spans="1:19" hidden="1" x14ac:dyDescent="0.2"/>
    <row r="2" spans="1:19" hidden="1" x14ac:dyDescent="0.2"/>
    <row r="3" spans="1:19" hidden="1" x14ac:dyDescent="0.2"/>
    <row r="4" spans="1:19" hidden="1" x14ac:dyDescent="0.2"/>
    <row r="5" spans="1:19" hidden="1" x14ac:dyDescent="0.2"/>
    <row r="6" spans="1:19" hidden="1" x14ac:dyDescent="0.2"/>
    <row r="7" spans="1:19" hidden="1" x14ac:dyDescent="0.2"/>
    <row r="8" spans="1:19" hidden="1" x14ac:dyDescent="0.2"/>
    <row r="9" spans="1:19" ht="28.5" customHeight="1" x14ac:dyDescent="0.2">
      <c r="A9" s="3"/>
      <c r="B9" s="3"/>
      <c r="C9" s="58" t="s">
        <v>100</v>
      </c>
      <c r="D9" s="58"/>
      <c r="E9" s="58"/>
      <c r="F9" s="3"/>
      <c r="G9" s="59" t="s">
        <v>112</v>
      </c>
      <c r="H9" s="60"/>
      <c r="I9" s="60"/>
      <c r="J9" s="60"/>
      <c r="K9" s="61"/>
      <c r="L9" s="3"/>
      <c r="M9" s="3"/>
      <c r="N9" s="3"/>
      <c r="O9" s="3"/>
      <c r="P9" s="3"/>
      <c r="Q9" s="3"/>
      <c r="R9" s="3"/>
      <c r="S9" s="3"/>
    </row>
    <row r="10" spans="1:19" ht="15" customHeight="1" x14ac:dyDescent="0.2">
      <c r="A10" s="3"/>
      <c r="B10" s="3"/>
      <c r="C10" s="4"/>
      <c r="D10" s="5"/>
      <c r="E10" s="3"/>
      <c r="F10" s="3"/>
      <c r="G10" s="62"/>
      <c r="H10" s="63"/>
      <c r="I10" s="63"/>
      <c r="J10" s="63"/>
      <c r="K10" s="64"/>
      <c r="L10" s="3"/>
      <c r="M10" s="6" t="s">
        <v>111</v>
      </c>
      <c r="N10" s="7"/>
      <c r="O10" s="7"/>
      <c r="P10" s="7"/>
      <c r="Q10" s="8"/>
      <c r="R10" s="3"/>
      <c r="S10" s="3"/>
    </row>
    <row r="11" spans="1:19" ht="66" customHeight="1" x14ac:dyDescent="0.2">
      <c r="A11" s="3"/>
      <c r="B11" s="3"/>
      <c r="C11" s="4" t="s">
        <v>101</v>
      </c>
      <c r="D11" s="5">
        <v>41105</v>
      </c>
      <c r="E11" s="3"/>
      <c r="F11" s="3"/>
      <c r="G11" s="62"/>
      <c r="H11" s="63"/>
      <c r="I11" s="63"/>
      <c r="J11" s="63"/>
      <c r="K11" s="64"/>
      <c r="L11" s="3"/>
      <c r="M11" s="68" t="s">
        <v>121</v>
      </c>
      <c r="N11" s="69"/>
      <c r="O11" s="69"/>
      <c r="P11" s="69"/>
      <c r="Q11" s="70"/>
      <c r="R11" s="3"/>
      <c r="S11" s="3"/>
    </row>
    <row r="12" spans="1:19" ht="38.25" customHeight="1" x14ac:dyDescent="0.2">
      <c r="A12" s="3"/>
      <c r="B12" s="3"/>
      <c r="C12" s="45" t="s">
        <v>97</v>
      </c>
      <c r="D12" s="45" t="s">
        <v>98</v>
      </c>
      <c r="E12" s="45" t="s">
        <v>119</v>
      </c>
      <c r="F12" s="3"/>
      <c r="G12" s="65"/>
      <c r="H12" s="66"/>
      <c r="I12" s="66"/>
      <c r="J12" s="66"/>
      <c r="K12" s="67"/>
      <c r="L12" s="3"/>
      <c r="M12" s="10" t="s">
        <v>120</v>
      </c>
      <c r="N12" s="3"/>
      <c r="O12" s="3"/>
      <c r="P12" s="3"/>
      <c r="Q12" s="3"/>
      <c r="R12" s="3"/>
      <c r="S12" s="3"/>
    </row>
    <row r="13" spans="1:19" s="48" customFormat="1" ht="25.5" customHeight="1" x14ac:dyDescent="0.35">
      <c r="A13" s="47"/>
      <c r="B13" s="47"/>
      <c r="C13" s="53">
        <v>1</v>
      </c>
      <c r="D13" s="49">
        <v>41105.43493541667</v>
      </c>
      <c r="E13" s="50">
        <f>IF('Finish Times'!$C13="","",'Finish Times'!$D13-VLOOKUP($C13,'List of Entrants'!$A$4:$G$954,7,0))</f>
        <v>41105.006463194448</v>
      </c>
      <c r="F13" s="47"/>
      <c r="G13" s="47"/>
      <c r="H13" s="47"/>
      <c r="I13" s="47"/>
      <c r="J13" s="47"/>
      <c r="K13" s="47"/>
      <c r="L13" s="47"/>
      <c r="M13" s="47"/>
      <c r="N13" s="47"/>
      <c r="O13" s="47"/>
      <c r="P13" s="47"/>
      <c r="Q13" s="47"/>
      <c r="R13" s="47"/>
      <c r="S13" s="47"/>
    </row>
    <row r="14" spans="1:19" s="48" customFormat="1" ht="25.5" customHeight="1" x14ac:dyDescent="0.35">
      <c r="A14" s="47"/>
      <c r="B14" s="47"/>
      <c r="C14" s="53">
        <v>9</v>
      </c>
      <c r="D14" s="49">
        <v>41105.443883796295</v>
      </c>
      <c r="E14" s="50">
        <f>IF('Finish Times'!$C14="","",'Finish Times'!$D14-VLOOKUP($C14,'List of Entrants'!$A$4:$G$954,7,0))</f>
        <v>41105.010318981484</v>
      </c>
      <c r="F14" s="47"/>
      <c r="G14" s="47"/>
      <c r="H14" s="47"/>
      <c r="I14" s="47"/>
      <c r="J14" s="47"/>
      <c r="K14" s="47"/>
      <c r="L14" s="47"/>
      <c r="M14" s="47"/>
      <c r="N14" s="47"/>
      <c r="O14" s="47"/>
      <c r="P14" s="47"/>
      <c r="Q14" s="47"/>
      <c r="R14" s="47"/>
      <c r="S14" s="47"/>
    </row>
    <row r="15" spans="1:19" s="48" customFormat="1" ht="25.5" customHeight="1" x14ac:dyDescent="0.35">
      <c r="A15" s="47"/>
      <c r="B15" s="47"/>
      <c r="C15" s="53">
        <v>21</v>
      </c>
      <c r="D15" s="49">
        <v>41105.44401655093</v>
      </c>
      <c r="E15" s="50">
        <f>IF('Finish Times'!$C15="","",'Finish Times'!$D15-VLOOKUP($C15,'List of Entrants'!$A$4:$G$954,7,0))</f>
        <v>41105.010451736118</v>
      </c>
      <c r="F15" s="47"/>
      <c r="G15" s="47"/>
      <c r="H15" s="47"/>
      <c r="I15" s="47"/>
      <c r="J15" s="47"/>
      <c r="K15" s="47"/>
      <c r="L15" s="47"/>
      <c r="M15" s="47"/>
      <c r="N15" s="47"/>
      <c r="O15" s="47"/>
      <c r="P15" s="47"/>
      <c r="Q15" s="47"/>
      <c r="R15" s="47"/>
      <c r="S15" s="47"/>
    </row>
    <row r="16" spans="1:19" s="48" customFormat="1" ht="25.5" customHeight="1" x14ac:dyDescent="0.35">
      <c r="A16" s="47"/>
      <c r="B16" s="47"/>
      <c r="C16" s="53">
        <v>20</v>
      </c>
      <c r="D16" s="49">
        <v>41105.444298495371</v>
      </c>
      <c r="E16" s="50">
        <f>IF('Finish Times'!$C16="","",'Finish Times'!$D16-VLOOKUP($C16,'List of Entrants'!$A$4:$G$954,7,0))</f>
        <v>41105.010733680559</v>
      </c>
      <c r="F16" s="47"/>
      <c r="G16" s="47"/>
      <c r="H16" s="47"/>
      <c r="I16" s="47"/>
      <c r="J16" s="47"/>
      <c r="K16" s="47"/>
      <c r="L16" s="47"/>
      <c r="M16" s="47"/>
      <c r="N16" s="47"/>
      <c r="O16" s="47"/>
      <c r="P16" s="47"/>
      <c r="Q16" s="47"/>
      <c r="R16" s="47"/>
      <c r="S16" s="47"/>
    </row>
    <row r="17" spans="1:19" s="48" customFormat="1" ht="25.5" customHeight="1" x14ac:dyDescent="0.35">
      <c r="A17" s="47"/>
      <c r="B17" s="47"/>
      <c r="C17" s="53">
        <v>13</v>
      </c>
      <c r="D17" s="49">
        <v>41105.444317939815</v>
      </c>
      <c r="E17" s="50">
        <f>IF('Finish Times'!$C17="","",'Finish Times'!$D17-VLOOKUP($C17,'List of Entrants'!$A$4:$G$954,7,0))</f>
        <v>41105.010753125003</v>
      </c>
      <c r="F17" s="47"/>
      <c r="G17" s="47"/>
      <c r="H17" s="47"/>
      <c r="I17" s="47"/>
      <c r="J17" s="47"/>
      <c r="K17" s="47"/>
      <c r="L17" s="47"/>
      <c r="M17" s="47"/>
      <c r="N17" s="47"/>
      <c r="O17" s="47"/>
      <c r="P17" s="47"/>
      <c r="Q17" s="47"/>
      <c r="R17" s="47"/>
      <c r="S17" s="47"/>
    </row>
    <row r="18" spans="1:19" s="48" customFormat="1" ht="25.5" customHeight="1" x14ac:dyDescent="0.35">
      <c r="A18" s="47"/>
      <c r="B18" s="47"/>
      <c r="C18" s="53">
        <v>5</v>
      </c>
      <c r="D18" s="49">
        <v>41105.444458333332</v>
      </c>
      <c r="E18" s="50">
        <f>IF('Finish Times'!$C18="","",'Finish Times'!$D18-VLOOKUP($C18,'List of Entrants'!$A$4:$G$954,7,0))</f>
        <v>41105.01089351852</v>
      </c>
      <c r="F18" s="47"/>
      <c r="G18" s="47"/>
      <c r="H18" s="47"/>
      <c r="I18" s="47"/>
      <c r="J18" s="47"/>
      <c r="K18" s="47"/>
      <c r="L18" s="47"/>
      <c r="M18" s="47"/>
      <c r="N18" s="47"/>
      <c r="O18" s="47"/>
      <c r="P18" s="47"/>
      <c r="Q18" s="47"/>
      <c r="R18" s="47"/>
      <c r="S18" s="47"/>
    </row>
    <row r="19" spans="1:19" s="48" customFormat="1" ht="25.5" customHeight="1" x14ac:dyDescent="0.35">
      <c r="A19" s="47"/>
      <c r="B19" s="47"/>
      <c r="C19" s="53"/>
      <c r="D19" s="49">
        <v>41105.444623611111</v>
      </c>
      <c r="E19" s="50" t="str">
        <f>IF('Finish Times'!$C19="","",'Finish Times'!$D19-VLOOKUP($C19,'List of Entrants'!$A$4:$G$954,7,0))</f>
        <v/>
      </c>
      <c r="F19" s="47"/>
      <c r="G19" s="47"/>
      <c r="H19" s="47"/>
      <c r="I19" s="47"/>
      <c r="J19" s="47"/>
      <c r="K19" s="47"/>
      <c r="L19" s="47"/>
      <c r="M19" s="47"/>
      <c r="N19" s="47"/>
      <c r="O19" s="47"/>
      <c r="P19" s="47"/>
      <c r="Q19" s="47"/>
      <c r="R19" s="47"/>
      <c r="S19" s="47"/>
    </row>
    <row r="20" spans="1:19" s="48" customFormat="1" ht="25.5" customHeight="1" x14ac:dyDescent="0.35">
      <c r="A20" s="47"/>
      <c r="B20" s="47"/>
      <c r="C20" s="53">
        <v>12</v>
      </c>
      <c r="D20" s="49">
        <v>41105.445180092589</v>
      </c>
      <c r="E20" s="50">
        <f>IF('Finish Times'!$C20="","",'Finish Times'!$D20-VLOOKUP($C20,'List of Entrants'!$A$4:$G$954,7,0))</f>
        <v>41105.011615277777</v>
      </c>
      <c r="F20" s="47"/>
      <c r="G20" s="47"/>
      <c r="H20" s="47"/>
      <c r="I20" s="47"/>
      <c r="J20" s="47"/>
      <c r="K20" s="47"/>
      <c r="L20" s="47"/>
      <c r="M20" s="47"/>
      <c r="N20" s="47"/>
      <c r="O20" s="47"/>
      <c r="P20" s="47"/>
      <c r="Q20" s="47"/>
      <c r="R20" s="47"/>
      <c r="S20" s="47"/>
    </row>
    <row r="21" spans="1:19" s="48" customFormat="1" ht="25.5" customHeight="1" x14ac:dyDescent="0.35">
      <c r="A21" s="47"/>
      <c r="B21" s="47"/>
      <c r="C21" s="53">
        <v>8</v>
      </c>
      <c r="D21" s="49">
        <v>41105.445216203705</v>
      </c>
      <c r="E21" s="50">
        <f>IF('Finish Times'!$C21="","",'Finish Times'!$D21-VLOOKUP($C21,'List of Entrants'!$A$4:$G$954,7,0))</f>
        <v>41105.011651388893</v>
      </c>
      <c r="F21" s="47"/>
      <c r="G21" s="47"/>
      <c r="H21" s="47"/>
      <c r="I21" s="47"/>
      <c r="J21" s="47"/>
      <c r="K21" s="47"/>
      <c r="L21" s="47"/>
      <c r="M21" s="47"/>
      <c r="N21" s="47"/>
      <c r="O21" s="47"/>
      <c r="P21" s="47"/>
      <c r="Q21" s="47"/>
      <c r="R21" s="47"/>
      <c r="S21" s="47"/>
    </row>
    <row r="22" spans="1:19" s="48" customFormat="1" ht="25.5" customHeight="1" x14ac:dyDescent="0.35">
      <c r="A22" s="47"/>
      <c r="B22" s="47"/>
      <c r="C22" s="53">
        <v>6</v>
      </c>
      <c r="D22" s="49">
        <v>41105.445505555559</v>
      </c>
      <c r="E22" s="50">
        <f>IF('Finish Times'!$C22="","",'Finish Times'!$D22-VLOOKUP($C22,'List of Entrants'!$A$4:$G$954,7,0))</f>
        <v>41105.011940740747</v>
      </c>
      <c r="F22" s="47"/>
      <c r="G22" s="47"/>
      <c r="H22" s="47"/>
      <c r="I22" s="47"/>
      <c r="J22" s="47"/>
      <c r="K22" s="47"/>
      <c r="L22" s="47"/>
      <c r="M22" s="47"/>
      <c r="N22" s="47"/>
      <c r="O22" s="47"/>
      <c r="P22" s="47"/>
      <c r="Q22" s="47"/>
      <c r="R22" s="47"/>
      <c r="S22" s="47"/>
    </row>
    <row r="23" spans="1:19" s="48" customFormat="1" ht="25.5" customHeight="1" x14ac:dyDescent="0.35">
      <c r="A23" s="47"/>
      <c r="B23" s="47"/>
      <c r="C23" s="53">
        <v>3</v>
      </c>
      <c r="D23" s="49">
        <v>41105.445520949077</v>
      </c>
      <c r="E23" s="50">
        <f>IF('Finish Times'!$C23="","",'Finish Times'!$D23-VLOOKUP($C23,'List of Entrants'!$A$4:$G$954,7,0))</f>
        <v>41105.011956134265</v>
      </c>
      <c r="F23" s="47"/>
      <c r="G23" s="47"/>
      <c r="H23" s="47"/>
      <c r="I23" s="47"/>
      <c r="J23" s="47"/>
      <c r="K23" s="47"/>
      <c r="L23" s="47"/>
      <c r="M23" s="47"/>
      <c r="N23" s="47"/>
      <c r="O23" s="47"/>
      <c r="P23" s="47"/>
      <c r="Q23" s="47"/>
      <c r="R23" s="47"/>
      <c r="S23" s="47"/>
    </row>
    <row r="24" spans="1:19" s="48" customFormat="1" ht="25.5" customHeight="1" x14ac:dyDescent="0.35">
      <c r="A24" s="47"/>
      <c r="B24" s="47"/>
      <c r="C24" s="53">
        <v>7</v>
      </c>
      <c r="D24" s="49">
        <v>41105.446420138891</v>
      </c>
      <c r="E24" s="50">
        <f>IF('Finish Times'!$C24="","",'Finish Times'!$D24-VLOOKUP($C24,'List of Entrants'!$A$4:$G$954,7,0))</f>
        <v>41105.012855324079</v>
      </c>
      <c r="F24" s="47"/>
      <c r="G24" s="47"/>
      <c r="H24" s="47"/>
      <c r="I24" s="47"/>
      <c r="J24" s="47"/>
      <c r="K24" s="47"/>
      <c r="L24" s="47"/>
      <c r="M24" s="47"/>
      <c r="N24" s="47"/>
      <c r="O24" s="47"/>
      <c r="P24" s="47"/>
      <c r="Q24" s="47"/>
      <c r="R24" s="47"/>
      <c r="S24" s="47"/>
    </row>
    <row r="25" spans="1:19" s="48" customFormat="1" ht="25.5" customHeight="1" x14ac:dyDescent="0.35">
      <c r="A25" s="47"/>
      <c r="B25" s="47"/>
      <c r="C25" s="53">
        <v>16</v>
      </c>
      <c r="D25" s="49">
        <v>41105.446744791669</v>
      </c>
      <c r="E25" s="50">
        <f>IF('Finish Times'!$C25="","",'Finish Times'!$D25-VLOOKUP($C25,'List of Entrants'!$A$4:$G$954,7,0))</f>
        <v>41105.013179976857</v>
      </c>
      <c r="F25" s="47"/>
      <c r="G25" s="47"/>
      <c r="H25" s="47"/>
      <c r="I25" s="47"/>
      <c r="J25" s="47"/>
      <c r="K25" s="47"/>
      <c r="L25" s="47"/>
      <c r="M25" s="47"/>
      <c r="N25" s="47"/>
      <c r="O25" s="47"/>
      <c r="P25" s="47"/>
      <c r="Q25" s="47"/>
      <c r="R25" s="47"/>
      <c r="S25" s="47"/>
    </row>
    <row r="26" spans="1:19" s="48" customFormat="1" ht="25.5" customHeight="1" x14ac:dyDescent="0.35">
      <c r="A26" s="47"/>
      <c r="B26" s="47"/>
      <c r="C26" s="53">
        <v>4</v>
      </c>
      <c r="D26" s="49">
        <v>41105.446891203705</v>
      </c>
      <c r="E26" s="50">
        <f>IF('Finish Times'!$C26="","",'Finish Times'!$D26-VLOOKUP($C26,'List of Entrants'!$A$4:$G$954,7,0))</f>
        <v>41105.013326388893</v>
      </c>
      <c r="F26" s="47"/>
      <c r="G26" s="47"/>
      <c r="H26" s="47"/>
      <c r="I26" s="47"/>
      <c r="J26" s="47"/>
      <c r="K26" s="47"/>
      <c r="L26" s="47"/>
      <c r="M26" s="47"/>
      <c r="N26" s="47"/>
      <c r="O26" s="47"/>
      <c r="P26" s="47"/>
      <c r="Q26" s="47"/>
      <c r="R26" s="47"/>
      <c r="S26" s="47"/>
    </row>
    <row r="27" spans="1:19" s="48" customFormat="1" ht="25.5" customHeight="1" x14ac:dyDescent="0.35">
      <c r="A27" s="47"/>
      <c r="B27" s="47"/>
      <c r="C27" s="53">
        <v>18</v>
      </c>
      <c r="D27" s="49">
        <v>41105.446956018517</v>
      </c>
      <c r="E27" s="50">
        <f>IF('Finish Times'!$C27="","",'Finish Times'!$D27-VLOOKUP($C27,'List of Entrants'!$A$4:$G$954,7,0))</f>
        <v>41105.013391203705</v>
      </c>
      <c r="F27" s="47"/>
      <c r="G27" s="47"/>
      <c r="H27" s="47"/>
      <c r="I27" s="47"/>
      <c r="J27" s="47"/>
      <c r="K27" s="47"/>
      <c r="L27" s="47"/>
      <c r="M27" s="47"/>
      <c r="N27" s="47"/>
      <c r="O27" s="47"/>
      <c r="P27" s="47"/>
      <c r="Q27" s="47"/>
      <c r="R27" s="47"/>
      <c r="S27" s="47"/>
    </row>
    <row r="28" spans="1:19" s="48" customFormat="1" ht="25.5" customHeight="1" x14ac:dyDescent="0.35">
      <c r="A28" s="47"/>
      <c r="B28" s="47"/>
      <c r="C28" s="53">
        <v>22</v>
      </c>
      <c r="D28" s="49">
        <v>41105.447082060185</v>
      </c>
      <c r="E28" s="50">
        <f>IF('Finish Times'!$C28="","",'Finish Times'!$D28-VLOOKUP($C28,'List of Entrants'!$A$4:$G$954,7,0))</f>
        <v>41105.013517245374</v>
      </c>
      <c r="F28" s="47"/>
      <c r="G28" s="47"/>
      <c r="H28" s="47"/>
      <c r="I28" s="47"/>
      <c r="J28" s="47"/>
      <c r="K28" s="47"/>
      <c r="L28" s="47"/>
      <c r="M28" s="47"/>
      <c r="N28" s="47"/>
      <c r="O28" s="47"/>
      <c r="P28" s="47"/>
      <c r="Q28" s="47"/>
      <c r="R28" s="47"/>
      <c r="S28" s="47"/>
    </row>
    <row r="29" spans="1:19" s="48" customFormat="1" ht="25.5" customHeight="1" x14ac:dyDescent="0.35">
      <c r="A29" s="47"/>
      <c r="B29" s="47"/>
      <c r="C29" s="53">
        <v>2</v>
      </c>
      <c r="D29" s="49">
        <v>41105.447141898148</v>
      </c>
      <c r="E29" s="50">
        <f>IF('Finish Times'!$C29="","",'Finish Times'!$D29-VLOOKUP($C29,'List of Entrants'!$A$4:$G$954,7,0))</f>
        <v>41105.013577083337</v>
      </c>
      <c r="F29" s="47"/>
      <c r="G29" s="47"/>
      <c r="H29" s="47"/>
      <c r="I29" s="47"/>
      <c r="J29" s="47"/>
      <c r="K29" s="47"/>
      <c r="L29" s="47"/>
      <c r="M29" s="47"/>
      <c r="N29" s="47"/>
      <c r="O29" s="47"/>
      <c r="P29" s="47"/>
      <c r="Q29" s="47"/>
      <c r="R29" s="47"/>
      <c r="S29" s="47"/>
    </row>
    <row r="30" spans="1:19" s="48" customFormat="1" ht="25.5" customHeight="1" x14ac:dyDescent="0.35">
      <c r="A30" s="47"/>
      <c r="B30" s="47"/>
      <c r="C30" s="53">
        <v>11</v>
      </c>
      <c r="D30" s="49">
        <v>41105.447339120372</v>
      </c>
      <c r="E30" s="50">
        <f>IF('Finish Times'!$C30="","",'Finish Times'!$D30-VLOOKUP($C30,'List of Entrants'!$A$4:$G$954,7,0))</f>
        <v>41105.01377430556</v>
      </c>
      <c r="F30" s="47"/>
      <c r="G30" s="47"/>
      <c r="H30" s="47"/>
      <c r="I30" s="47"/>
      <c r="J30" s="47"/>
      <c r="K30" s="47"/>
      <c r="L30" s="47"/>
      <c r="M30" s="47"/>
      <c r="N30" s="47"/>
      <c r="O30" s="47"/>
      <c r="P30" s="47"/>
      <c r="Q30" s="47"/>
      <c r="R30" s="47"/>
      <c r="S30" s="47"/>
    </row>
    <row r="31" spans="1:19" s="48" customFormat="1" ht="25.5" customHeight="1" x14ac:dyDescent="0.35">
      <c r="A31" s="47"/>
      <c r="B31" s="47"/>
      <c r="C31" s="53">
        <v>10</v>
      </c>
      <c r="D31" s="49">
        <v>41105.447357638892</v>
      </c>
      <c r="E31" s="50">
        <f>IF('Finish Times'!$C31="","",'Finish Times'!$D31-VLOOKUP($C31,'List of Entrants'!$A$4:$G$954,7,0))</f>
        <v>41105.01379282408</v>
      </c>
      <c r="F31" s="47"/>
      <c r="G31" s="47"/>
      <c r="H31" s="47"/>
      <c r="I31" s="47"/>
      <c r="J31" s="47"/>
      <c r="K31" s="47"/>
      <c r="L31" s="47"/>
      <c r="M31" s="47"/>
      <c r="N31" s="47"/>
      <c r="O31" s="47"/>
      <c r="P31" s="47"/>
      <c r="Q31" s="47"/>
      <c r="R31" s="47"/>
      <c r="S31" s="47"/>
    </row>
    <row r="32" spans="1:19" s="48" customFormat="1" ht="25.5" customHeight="1" x14ac:dyDescent="0.35">
      <c r="A32" s="47"/>
      <c r="B32" s="47"/>
      <c r="C32" s="53">
        <v>14</v>
      </c>
      <c r="D32" s="49">
        <v>41105.449069907409</v>
      </c>
      <c r="E32" s="50">
        <f>IF('Finish Times'!$C32="","",'Finish Times'!$D32-VLOOKUP($C32,'List of Entrants'!$A$4:$G$954,7,0))</f>
        <v>41105.015505092597</v>
      </c>
      <c r="F32" s="47"/>
      <c r="G32" s="47"/>
      <c r="H32" s="47"/>
      <c r="I32" s="47"/>
      <c r="J32" s="47"/>
      <c r="K32" s="47"/>
      <c r="L32" s="47"/>
      <c r="M32" s="47"/>
      <c r="N32" s="47"/>
      <c r="O32" s="47"/>
      <c r="P32" s="47"/>
      <c r="Q32" s="47"/>
      <c r="R32" s="47"/>
      <c r="S32" s="47"/>
    </row>
    <row r="33" spans="1:19" s="48" customFormat="1" ht="25.5" customHeight="1" x14ac:dyDescent="0.35">
      <c r="A33" s="47"/>
      <c r="B33" s="47"/>
      <c r="C33" s="53">
        <v>24</v>
      </c>
      <c r="D33" s="49">
        <v>41105.449914004632</v>
      </c>
      <c r="E33" s="50">
        <f>IF('Finish Times'!$C33="","",'Finish Times'!$D33-VLOOKUP($C33,'List of Entrants'!$A$4:$G$954,7,0))</f>
        <v>41105.01634918982</v>
      </c>
      <c r="F33" s="47"/>
      <c r="G33" s="47"/>
      <c r="H33" s="47"/>
      <c r="I33" s="47"/>
      <c r="J33" s="47"/>
      <c r="K33" s="47"/>
      <c r="L33" s="47"/>
      <c r="M33" s="47"/>
      <c r="N33" s="47"/>
      <c r="O33" s="47"/>
      <c r="P33" s="47"/>
      <c r="Q33" s="47"/>
      <c r="R33" s="47"/>
      <c r="S33" s="47"/>
    </row>
    <row r="34" spans="1:19" s="48" customFormat="1" ht="25.5" customHeight="1" x14ac:dyDescent="0.35">
      <c r="A34" s="47"/>
      <c r="B34" s="47"/>
      <c r="C34" s="53">
        <v>17</v>
      </c>
      <c r="D34" s="49">
        <v>41105.450696180553</v>
      </c>
      <c r="E34" s="50">
        <f>IF('Finish Times'!$C34="","",'Finish Times'!$D34-VLOOKUP($C34,'List of Entrants'!$A$4:$G$954,7,0))</f>
        <v>41105.017131365741</v>
      </c>
      <c r="F34" s="47"/>
      <c r="G34" s="47"/>
      <c r="H34" s="47"/>
      <c r="I34" s="47"/>
      <c r="J34" s="47"/>
      <c r="K34" s="47"/>
      <c r="L34" s="47"/>
      <c r="M34" s="47"/>
      <c r="N34" s="47"/>
      <c r="O34" s="47"/>
      <c r="P34" s="47"/>
      <c r="Q34" s="47"/>
      <c r="R34" s="47"/>
      <c r="S34" s="47"/>
    </row>
    <row r="35" spans="1:19" s="48" customFormat="1" ht="25.5" customHeight="1" x14ac:dyDescent="0.35">
      <c r="A35" s="47"/>
      <c r="B35" s="47"/>
      <c r="C35" s="53">
        <v>38</v>
      </c>
      <c r="D35" s="55">
        <v>41105.467013888891</v>
      </c>
      <c r="E35" s="50">
        <f>IF('Finish Times'!$C35="","",'Finish Times'!$D35-VLOOKUP($C35,'List of Entrants'!$A$4:$G$954,7,0))</f>
        <v>41105.013321759259</v>
      </c>
      <c r="F35" s="47"/>
      <c r="G35" s="47"/>
      <c r="H35" s="47"/>
      <c r="I35" s="47"/>
      <c r="J35" s="47"/>
      <c r="K35" s="47"/>
      <c r="L35" s="47"/>
      <c r="M35" s="47"/>
      <c r="N35" s="47"/>
      <c r="O35" s="47"/>
      <c r="P35" s="47"/>
      <c r="Q35" s="47"/>
      <c r="R35" s="47"/>
      <c r="S35" s="47"/>
    </row>
    <row r="36" spans="1:19" s="48" customFormat="1" ht="25.5" customHeight="1" x14ac:dyDescent="0.35">
      <c r="A36" s="47"/>
      <c r="B36" s="47"/>
      <c r="C36" s="53">
        <v>26</v>
      </c>
      <c r="D36" s="55">
        <v>41105.467245370368</v>
      </c>
      <c r="E36" s="50">
        <f>IF('Finish Times'!$C36="","",'Finish Times'!$D36-VLOOKUP($C36,'List of Entrants'!$A$4:$G$954,7,0))</f>
        <v>41105.013553240737</v>
      </c>
      <c r="F36" s="47"/>
      <c r="G36" s="47"/>
      <c r="H36" s="47"/>
      <c r="I36" s="47"/>
      <c r="J36" s="47"/>
      <c r="K36" s="47"/>
      <c r="L36" s="47"/>
      <c r="M36" s="47"/>
      <c r="N36" s="47"/>
      <c r="O36" s="47"/>
      <c r="P36" s="47"/>
      <c r="Q36" s="47"/>
      <c r="R36" s="47"/>
      <c r="S36" s="47"/>
    </row>
    <row r="37" spans="1:19" s="48" customFormat="1" ht="25.5" customHeight="1" x14ac:dyDescent="0.35">
      <c r="A37" s="47"/>
      <c r="B37" s="47"/>
      <c r="C37" s="53">
        <v>33</v>
      </c>
      <c r="D37" s="49">
        <v>41105.468260069443</v>
      </c>
      <c r="E37" s="50">
        <f>IF('Finish Times'!$C37="","",'Finish Times'!$D37-VLOOKUP($C37,'List of Entrants'!$A$4:$G$954,7,0))</f>
        <v>41105.014567939812</v>
      </c>
      <c r="F37" s="47"/>
      <c r="G37" s="47"/>
      <c r="H37" s="47"/>
      <c r="I37" s="47"/>
      <c r="J37" s="47"/>
      <c r="K37" s="47"/>
      <c r="L37" s="47"/>
      <c r="M37" s="47"/>
      <c r="N37" s="47"/>
      <c r="O37" s="47"/>
      <c r="P37" s="47"/>
      <c r="Q37" s="47"/>
      <c r="R37" s="47"/>
      <c r="S37" s="47"/>
    </row>
    <row r="38" spans="1:19" s="48" customFormat="1" ht="25.5" customHeight="1" x14ac:dyDescent="0.35">
      <c r="A38" s="47"/>
      <c r="B38" s="47"/>
      <c r="C38" s="53">
        <v>55</v>
      </c>
      <c r="D38" s="49">
        <v>41105.4682875</v>
      </c>
      <c r="E38" s="50">
        <f>IF('Finish Times'!$C38="","",'Finish Times'!$D38-VLOOKUP($C38,'List of Entrants'!$A$4:$G$954,7,0))</f>
        <v>41105.014595370369</v>
      </c>
      <c r="F38" s="47"/>
      <c r="G38" s="47"/>
      <c r="H38" s="47"/>
      <c r="I38" s="47"/>
      <c r="J38" s="47"/>
      <c r="K38" s="47"/>
      <c r="L38" s="47"/>
      <c r="M38" s="47"/>
      <c r="N38" s="47"/>
      <c r="O38" s="47"/>
      <c r="P38" s="47"/>
      <c r="Q38" s="47"/>
      <c r="R38" s="47"/>
      <c r="S38" s="47"/>
    </row>
    <row r="39" spans="1:19" s="48" customFormat="1" ht="25.5" customHeight="1" x14ac:dyDescent="0.35">
      <c r="A39" s="47"/>
      <c r="B39" s="47"/>
      <c r="C39" s="53">
        <v>49</v>
      </c>
      <c r="D39" s="49">
        <v>41105.468361458334</v>
      </c>
      <c r="E39" s="50">
        <f>IF('Finish Times'!$C39="","",'Finish Times'!$D39-VLOOKUP($C39,'List of Entrants'!$A$4:$G$954,7,0))</f>
        <v>41105.014669328702</v>
      </c>
      <c r="F39" s="47"/>
      <c r="G39" s="47"/>
      <c r="H39" s="47"/>
      <c r="I39" s="47"/>
      <c r="J39" s="47"/>
      <c r="K39" s="47"/>
      <c r="L39" s="47"/>
      <c r="M39" s="47"/>
      <c r="N39" s="47"/>
      <c r="O39" s="47"/>
      <c r="P39" s="47"/>
      <c r="Q39" s="47"/>
      <c r="R39" s="47"/>
      <c r="S39" s="47"/>
    </row>
    <row r="40" spans="1:19" s="48" customFormat="1" ht="25.5" customHeight="1" x14ac:dyDescent="0.35">
      <c r="A40" s="47"/>
      <c r="B40" s="47"/>
      <c r="C40" s="53">
        <v>51</v>
      </c>
      <c r="D40" s="49">
        <v>41105.468767824073</v>
      </c>
      <c r="E40" s="50">
        <f>IF('Finish Times'!$C40="","",'Finish Times'!$D40-VLOOKUP($C40,'List of Entrants'!$A$4:$G$954,7,0))</f>
        <v>41105.015075694442</v>
      </c>
      <c r="F40" s="47"/>
      <c r="G40" s="47"/>
      <c r="H40" s="47"/>
      <c r="I40" s="47"/>
      <c r="J40" s="47"/>
      <c r="K40" s="47"/>
      <c r="L40" s="47"/>
      <c r="M40" s="47"/>
      <c r="N40" s="47"/>
      <c r="O40" s="47"/>
      <c r="P40" s="47"/>
      <c r="Q40" s="47"/>
      <c r="R40" s="47"/>
      <c r="S40" s="47"/>
    </row>
    <row r="41" spans="1:19" s="48" customFormat="1" ht="25.5" customHeight="1" x14ac:dyDescent="0.35">
      <c r="A41" s="47"/>
      <c r="B41" s="47"/>
      <c r="C41" s="53">
        <v>30</v>
      </c>
      <c r="D41" s="49">
        <v>41105.468948379632</v>
      </c>
      <c r="E41" s="50">
        <f>IF('Finish Times'!$C41="","",'Finish Times'!$D41-VLOOKUP($C41,'List of Entrants'!$A$4:$G$954,7,0))</f>
        <v>41105.015256250001</v>
      </c>
      <c r="F41" s="47"/>
      <c r="G41" s="47"/>
      <c r="H41" s="47"/>
      <c r="I41" s="47"/>
      <c r="J41" s="47"/>
      <c r="K41" s="47"/>
      <c r="L41" s="47"/>
      <c r="M41" s="47"/>
      <c r="N41" s="47"/>
      <c r="O41" s="47"/>
      <c r="P41" s="47"/>
      <c r="Q41" s="47"/>
      <c r="R41" s="47"/>
      <c r="S41" s="47"/>
    </row>
    <row r="42" spans="1:19" s="48" customFormat="1" ht="25.5" customHeight="1" x14ac:dyDescent="0.35">
      <c r="A42" s="47"/>
      <c r="B42" s="47"/>
      <c r="C42" s="53">
        <v>31</v>
      </c>
      <c r="D42" s="49">
        <v>41105.469136574073</v>
      </c>
      <c r="E42" s="50">
        <f>IF('Finish Times'!$C42="","",'Finish Times'!$D42-VLOOKUP($C42,'List of Entrants'!$A$4:$G$954,7,0))</f>
        <v>41105.015444444442</v>
      </c>
      <c r="F42" s="47"/>
      <c r="G42" s="47"/>
      <c r="H42" s="47"/>
      <c r="I42" s="47"/>
      <c r="J42" s="47"/>
      <c r="K42" s="47"/>
      <c r="L42" s="47"/>
      <c r="M42" s="47"/>
      <c r="N42" s="47"/>
      <c r="O42" s="47"/>
      <c r="P42" s="47"/>
      <c r="Q42" s="47"/>
      <c r="R42" s="47"/>
      <c r="S42" s="47"/>
    </row>
    <row r="43" spans="1:19" s="48" customFormat="1" ht="25.5" customHeight="1" x14ac:dyDescent="0.35">
      <c r="A43" s="47"/>
      <c r="B43" s="47"/>
      <c r="C43" s="53">
        <v>29</v>
      </c>
      <c r="D43" s="49">
        <v>41105.469448958334</v>
      </c>
      <c r="E43" s="50">
        <f>IF('Finish Times'!$C43="","",'Finish Times'!$D43-VLOOKUP($C43,'List of Entrants'!$A$4:$G$954,7,0))</f>
        <v>41105.015756828703</v>
      </c>
      <c r="F43" s="47"/>
      <c r="G43" s="47"/>
      <c r="H43" s="47"/>
      <c r="I43" s="47"/>
      <c r="J43" s="47"/>
      <c r="K43" s="47"/>
      <c r="L43" s="47"/>
      <c r="M43" s="47"/>
      <c r="N43" s="47"/>
      <c r="O43" s="47"/>
      <c r="P43" s="47"/>
      <c r="Q43" s="47"/>
      <c r="R43" s="47"/>
      <c r="S43" s="47"/>
    </row>
    <row r="44" spans="1:19" s="48" customFormat="1" ht="25.5" customHeight="1" x14ac:dyDescent="0.35">
      <c r="A44" s="47"/>
      <c r="B44" s="47"/>
      <c r="C44" s="53">
        <v>60</v>
      </c>
      <c r="D44" s="49">
        <v>41105.469475694445</v>
      </c>
      <c r="E44" s="50">
        <f>IF('Finish Times'!$C44="","",'Finish Times'!$D44-VLOOKUP($C44,'List of Entrants'!$A$4:$G$954,7,0))</f>
        <v>41105.015783564813</v>
      </c>
      <c r="F44" s="47"/>
      <c r="G44" s="47"/>
      <c r="H44" s="47"/>
      <c r="I44" s="47"/>
      <c r="J44" s="47"/>
      <c r="K44" s="47"/>
      <c r="L44" s="47"/>
      <c r="M44" s="47"/>
      <c r="N44" s="47"/>
      <c r="O44" s="47"/>
      <c r="P44" s="47"/>
      <c r="Q44" s="47"/>
      <c r="R44" s="47"/>
      <c r="S44" s="47"/>
    </row>
    <row r="45" spans="1:19" s="48" customFormat="1" ht="25.5" customHeight="1" x14ac:dyDescent="0.35">
      <c r="A45" s="47"/>
      <c r="B45" s="47"/>
      <c r="C45" s="53">
        <v>35</v>
      </c>
      <c r="D45" s="49">
        <v>41105.469481828703</v>
      </c>
      <c r="E45" s="50">
        <f>IF('Finish Times'!$C45="","",'Finish Times'!$D45-VLOOKUP($C45,'List of Entrants'!$A$4:$G$954,7,0))</f>
        <v>41105.015789699071</v>
      </c>
      <c r="F45" s="47"/>
      <c r="G45" s="47"/>
      <c r="H45" s="47"/>
      <c r="I45" s="47"/>
      <c r="J45" s="47"/>
      <c r="K45" s="47"/>
      <c r="L45" s="47"/>
      <c r="M45" s="47"/>
      <c r="N45" s="47"/>
      <c r="O45" s="47"/>
      <c r="P45" s="47"/>
      <c r="Q45" s="47"/>
      <c r="R45" s="47"/>
      <c r="S45" s="47"/>
    </row>
    <row r="46" spans="1:19" s="48" customFormat="1" ht="25.5" customHeight="1" x14ac:dyDescent="0.35">
      <c r="A46" s="47"/>
      <c r="B46" s="47"/>
      <c r="C46" s="53">
        <v>28</v>
      </c>
      <c r="D46" s="49">
        <v>41105.469784374996</v>
      </c>
      <c r="E46" s="50">
        <f>IF('Finish Times'!$C46="","",'Finish Times'!$D46-VLOOKUP($C46,'List of Entrants'!$A$4:$G$954,7,0))</f>
        <v>41105.016092245365</v>
      </c>
      <c r="F46" s="47"/>
      <c r="G46" s="47"/>
      <c r="H46" s="47"/>
      <c r="I46" s="47"/>
      <c r="J46" s="47"/>
      <c r="K46" s="47"/>
      <c r="L46" s="47"/>
      <c r="M46" s="47"/>
      <c r="N46" s="47"/>
      <c r="O46" s="47"/>
      <c r="P46" s="47"/>
      <c r="Q46" s="47"/>
      <c r="R46" s="47"/>
      <c r="S46" s="47"/>
    </row>
    <row r="47" spans="1:19" s="48" customFormat="1" ht="25.5" customHeight="1" x14ac:dyDescent="0.35">
      <c r="A47" s="47"/>
      <c r="B47" s="47"/>
      <c r="C47" s="53">
        <v>50</v>
      </c>
      <c r="D47" s="49">
        <v>41105.469812268515</v>
      </c>
      <c r="E47" s="50">
        <f>IF('Finish Times'!$C47="","",'Finish Times'!$D47-VLOOKUP($C47,'List of Entrants'!$A$4:$G$954,7,0))</f>
        <v>41105.016120138884</v>
      </c>
      <c r="F47" s="47"/>
      <c r="G47" s="47"/>
      <c r="H47" s="47"/>
      <c r="I47" s="47"/>
      <c r="J47" s="47"/>
      <c r="K47" s="47"/>
      <c r="L47" s="47"/>
      <c r="M47" s="47"/>
      <c r="N47" s="47"/>
      <c r="O47" s="47"/>
      <c r="P47" s="47"/>
      <c r="Q47" s="47"/>
      <c r="R47" s="47"/>
      <c r="S47" s="47"/>
    </row>
    <row r="48" spans="1:19" s="48" customFormat="1" ht="25.5" customHeight="1" x14ac:dyDescent="0.35">
      <c r="A48" s="47"/>
      <c r="B48" s="47"/>
      <c r="C48" s="53">
        <v>39</v>
      </c>
      <c r="D48" s="49">
        <v>41105.470064699075</v>
      </c>
      <c r="E48" s="50">
        <f>IF('Finish Times'!$C48="","",'Finish Times'!$D48-VLOOKUP($C48,'List of Entrants'!$A$4:$G$954,7,0))</f>
        <v>41105.016372569444</v>
      </c>
      <c r="F48" s="47"/>
      <c r="G48" s="47"/>
      <c r="H48" s="47"/>
      <c r="I48" s="47"/>
      <c r="J48" s="47"/>
      <c r="K48" s="47"/>
      <c r="L48" s="47"/>
      <c r="M48" s="47"/>
      <c r="N48" s="47"/>
      <c r="O48" s="47"/>
      <c r="P48" s="47"/>
      <c r="Q48" s="47"/>
      <c r="R48" s="47"/>
      <c r="S48" s="47"/>
    </row>
    <row r="49" spans="1:19" s="48" customFormat="1" ht="25.5" customHeight="1" x14ac:dyDescent="0.35">
      <c r="A49" s="47"/>
      <c r="B49" s="47"/>
      <c r="C49" s="53">
        <v>45</v>
      </c>
      <c r="D49" s="49">
        <v>41105.470589351855</v>
      </c>
      <c r="E49" s="50">
        <f>IF('Finish Times'!$C49="","",'Finish Times'!$D49-VLOOKUP($C49,'List of Entrants'!$A$4:$G$954,7,0))</f>
        <v>41105.016897222224</v>
      </c>
      <c r="F49" s="47"/>
      <c r="G49" s="47"/>
      <c r="H49" s="47"/>
      <c r="I49" s="47"/>
      <c r="J49" s="47"/>
      <c r="K49" s="47"/>
      <c r="L49" s="47"/>
      <c r="M49" s="47"/>
      <c r="N49" s="47"/>
      <c r="O49" s="47"/>
      <c r="P49" s="47"/>
      <c r="Q49" s="47"/>
      <c r="R49" s="47"/>
      <c r="S49" s="47"/>
    </row>
    <row r="50" spans="1:19" s="48" customFormat="1" ht="25.5" customHeight="1" x14ac:dyDescent="0.35">
      <c r="A50" s="47"/>
      <c r="B50" s="47"/>
      <c r="C50" s="53">
        <v>45</v>
      </c>
      <c r="D50" s="49">
        <v>41105.470640856482</v>
      </c>
      <c r="E50" s="50">
        <f>IF('Finish Times'!$C50="","",'Finish Times'!$D50-VLOOKUP($C50,'List of Entrants'!$A$4:$G$954,7,0))</f>
        <v>41105.01694872685</v>
      </c>
      <c r="F50" s="47"/>
      <c r="G50" s="47"/>
      <c r="H50" s="47"/>
      <c r="I50" s="47"/>
      <c r="J50" s="47"/>
      <c r="K50" s="47"/>
      <c r="L50" s="47"/>
      <c r="M50" s="47"/>
      <c r="N50" s="47"/>
      <c r="O50" s="47"/>
      <c r="P50" s="47"/>
      <c r="Q50" s="47"/>
      <c r="R50" s="47"/>
      <c r="S50" s="47"/>
    </row>
    <row r="51" spans="1:19" s="48" customFormat="1" ht="25.5" customHeight="1" x14ac:dyDescent="0.35">
      <c r="A51" s="47"/>
      <c r="B51" s="47"/>
      <c r="C51" s="53">
        <v>41</v>
      </c>
      <c r="D51" s="49">
        <v>41105.470659722225</v>
      </c>
      <c r="E51" s="50">
        <f>IF('Finish Times'!$C51="","",'Finish Times'!$D51-VLOOKUP($C51,'List of Entrants'!$A$4:$G$954,7,0))</f>
        <v>41105.016967592594</v>
      </c>
      <c r="F51" s="47"/>
      <c r="G51" s="47"/>
      <c r="H51" s="47"/>
      <c r="I51" s="47"/>
      <c r="J51" s="47"/>
      <c r="K51" s="47"/>
      <c r="L51" s="47"/>
      <c r="M51" s="47"/>
      <c r="N51" s="47"/>
      <c r="O51" s="47"/>
      <c r="P51" s="47"/>
      <c r="Q51" s="47"/>
      <c r="R51" s="47"/>
      <c r="S51" s="47"/>
    </row>
    <row r="52" spans="1:19" s="48" customFormat="1" ht="25.5" customHeight="1" x14ac:dyDescent="0.35">
      <c r="A52" s="47"/>
      <c r="B52" s="47"/>
      <c r="C52" s="53">
        <v>44</v>
      </c>
      <c r="D52" s="49">
        <v>41105.470723495368</v>
      </c>
      <c r="E52" s="50">
        <f>IF('Finish Times'!$C52="","",'Finish Times'!$D52-VLOOKUP($C52,'List of Entrants'!$A$4:$G$954,7,0))</f>
        <v>41105.017031365736</v>
      </c>
      <c r="F52" s="47"/>
      <c r="G52" s="47"/>
      <c r="H52" s="47"/>
      <c r="I52" s="47"/>
      <c r="J52" s="47"/>
      <c r="K52" s="47"/>
      <c r="L52" s="47"/>
      <c r="M52" s="47"/>
      <c r="N52" s="47"/>
      <c r="O52" s="47"/>
      <c r="P52" s="47"/>
      <c r="Q52" s="47"/>
      <c r="R52" s="47"/>
      <c r="S52" s="47"/>
    </row>
    <row r="53" spans="1:19" s="48" customFormat="1" ht="25.5" customHeight="1" x14ac:dyDescent="0.35">
      <c r="A53" s="47"/>
      <c r="B53" s="47"/>
      <c r="C53" s="53">
        <v>48</v>
      </c>
      <c r="D53" s="49">
        <v>41105.470818402777</v>
      </c>
      <c r="E53" s="50">
        <f>IF('Finish Times'!$C53="","",'Finish Times'!$D53-VLOOKUP($C53,'List of Entrants'!$A$4:$G$954,7,0))</f>
        <v>41105.017126273146</v>
      </c>
      <c r="F53" s="47"/>
      <c r="G53" s="47"/>
      <c r="H53" s="47"/>
      <c r="I53" s="47"/>
      <c r="J53" s="47"/>
      <c r="K53" s="47"/>
      <c r="L53" s="47"/>
      <c r="M53" s="47"/>
      <c r="N53" s="47"/>
      <c r="O53" s="47"/>
      <c r="P53" s="47"/>
      <c r="Q53" s="47"/>
      <c r="R53" s="47"/>
      <c r="S53" s="47"/>
    </row>
    <row r="54" spans="1:19" s="48" customFormat="1" ht="25.5" customHeight="1" x14ac:dyDescent="0.35">
      <c r="A54" s="47"/>
      <c r="B54" s="47"/>
      <c r="C54" s="53">
        <v>47</v>
      </c>
      <c r="D54" s="49">
        <v>41105.470854398147</v>
      </c>
      <c r="E54" s="50">
        <f>IF('Finish Times'!$C54="","",'Finish Times'!$D54-VLOOKUP($C54,'List of Entrants'!$A$4:$G$954,7,0))</f>
        <v>41105.017162268516</v>
      </c>
      <c r="F54" s="47"/>
      <c r="G54" s="47"/>
      <c r="H54" s="47"/>
      <c r="I54" s="47"/>
      <c r="J54" s="47"/>
      <c r="K54" s="47"/>
      <c r="L54" s="47"/>
      <c r="M54" s="47"/>
      <c r="N54" s="47"/>
      <c r="O54" s="47"/>
      <c r="P54" s="47"/>
      <c r="Q54" s="47"/>
      <c r="R54" s="47"/>
      <c r="S54" s="47"/>
    </row>
    <row r="55" spans="1:19" s="48" customFormat="1" ht="25.5" customHeight="1" x14ac:dyDescent="0.35">
      <c r="A55" s="47"/>
      <c r="B55" s="47"/>
      <c r="C55" s="53">
        <v>32</v>
      </c>
      <c r="D55" s="49">
        <v>41105.4709337963</v>
      </c>
      <c r="E55" s="50">
        <f>IF('Finish Times'!$C55="","",'Finish Times'!$D55-VLOOKUP($C55,'List of Entrants'!$A$4:$G$954,7,0))</f>
        <v>41105.017241666668</v>
      </c>
      <c r="F55" s="47"/>
      <c r="G55" s="47"/>
      <c r="H55" s="47"/>
      <c r="I55" s="47"/>
      <c r="J55" s="47"/>
      <c r="K55" s="47"/>
      <c r="L55" s="47"/>
      <c r="M55" s="47"/>
      <c r="N55" s="47"/>
      <c r="O55" s="47"/>
      <c r="P55" s="47"/>
      <c r="Q55" s="47"/>
      <c r="R55" s="47"/>
      <c r="S55" s="47"/>
    </row>
    <row r="56" spans="1:19" s="48" customFormat="1" ht="25.5" customHeight="1" x14ac:dyDescent="0.35">
      <c r="A56" s="47"/>
      <c r="B56" s="47"/>
      <c r="C56" s="53">
        <v>58</v>
      </c>
      <c r="D56" s="49">
        <v>41105.471289351852</v>
      </c>
      <c r="E56" s="50">
        <f>IF('Finish Times'!$C56="","",'Finish Times'!$D56-VLOOKUP($C56,'List of Entrants'!$A$4:$G$954,7,0))</f>
        <v>41105.017597222221</v>
      </c>
      <c r="F56" s="47"/>
      <c r="G56" s="47"/>
      <c r="H56" s="47"/>
      <c r="I56" s="47"/>
      <c r="J56" s="47"/>
      <c r="K56" s="47"/>
      <c r="L56" s="47"/>
      <c r="M56" s="47"/>
      <c r="N56" s="47"/>
      <c r="O56" s="47"/>
      <c r="P56" s="47"/>
      <c r="Q56" s="47"/>
      <c r="R56" s="47"/>
      <c r="S56" s="47"/>
    </row>
    <row r="57" spans="1:19" s="48" customFormat="1" ht="25.5" customHeight="1" x14ac:dyDescent="0.35">
      <c r="A57" s="47"/>
      <c r="B57" s="47"/>
      <c r="C57" s="53">
        <v>43</v>
      </c>
      <c r="D57" s="49">
        <v>41105.471520254629</v>
      </c>
      <c r="E57" s="50">
        <f>IF('Finish Times'!$C57="","",'Finish Times'!$D57-VLOOKUP($C57,'List of Entrants'!$A$4:$G$954,7,0))</f>
        <v>41105.017828124997</v>
      </c>
      <c r="F57" s="47"/>
      <c r="G57" s="47"/>
      <c r="H57" s="47"/>
      <c r="I57" s="47"/>
      <c r="J57" s="47"/>
      <c r="K57" s="47"/>
      <c r="L57" s="47"/>
      <c r="M57" s="47"/>
      <c r="N57" s="47"/>
      <c r="O57" s="47"/>
      <c r="P57" s="47"/>
      <c r="Q57" s="47"/>
      <c r="R57" s="47"/>
      <c r="S57" s="47"/>
    </row>
    <row r="58" spans="1:19" s="48" customFormat="1" ht="25.5" customHeight="1" x14ac:dyDescent="0.35">
      <c r="A58" s="47"/>
      <c r="B58" s="47"/>
      <c r="C58" s="53">
        <v>56</v>
      </c>
      <c r="D58" s="49">
        <v>41105.471573495372</v>
      </c>
      <c r="E58" s="50">
        <f>IF('Finish Times'!$C58="","",'Finish Times'!$D58-VLOOKUP($C58,'List of Entrants'!$A$4:$G$954,7,0))</f>
        <v>41105.01788136574</v>
      </c>
      <c r="F58" s="47"/>
      <c r="G58" s="47"/>
      <c r="H58" s="47"/>
      <c r="I58" s="47"/>
      <c r="J58" s="47"/>
      <c r="K58" s="47"/>
      <c r="L58" s="47"/>
      <c r="M58" s="47"/>
      <c r="N58" s="47"/>
      <c r="O58" s="47"/>
      <c r="P58" s="47"/>
      <c r="Q58" s="47"/>
      <c r="R58" s="47"/>
      <c r="S58" s="47"/>
    </row>
    <row r="59" spans="1:19" s="48" customFormat="1" ht="25.5" customHeight="1" x14ac:dyDescent="0.35">
      <c r="A59" s="47"/>
      <c r="B59" s="47"/>
      <c r="C59" s="53">
        <v>27</v>
      </c>
      <c r="D59" s="49">
        <v>41105.473079398151</v>
      </c>
      <c r="E59" s="50">
        <f>IF('Finish Times'!$C59="","",'Finish Times'!$D59-VLOOKUP($C59,'List of Entrants'!$A$4:$G$954,7,0))</f>
        <v>41105.019387268519</v>
      </c>
      <c r="F59" s="47"/>
      <c r="G59" s="47"/>
      <c r="H59" s="47"/>
      <c r="I59" s="47"/>
      <c r="J59" s="47"/>
      <c r="K59" s="47"/>
      <c r="L59" s="47"/>
      <c r="M59" s="47"/>
      <c r="N59" s="47"/>
      <c r="O59" s="47"/>
      <c r="P59" s="47"/>
      <c r="Q59" s="47"/>
      <c r="R59" s="47"/>
      <c r="S59" s="47"/>
    </row>
    <row r="60" spans="1:19" s="48" customFormat="1" ht="25.5" customHeight="1" x14ac:dyDescent="0.35">
      <c r="A60" s="47"/>
      <c r="B60" s="47"/>
      <c r="C60" s="53">
        <v>59</v>
      </c>
      <c r="D60" s="49">
        <v>41105.473878356483</v>
      </c>
      <c r="E60" s="50">
        <f>IF('Finish Times'!$C60="","",'Finish Times'!$D60-VLOOKUP($C60,'List of Entrants'!$A$4:$G$954,7,0))</f>
        <v>41105.020186226851</v>
      </c>
      <c r="F60" s="47"/>
      <c r="G60" s="47"/>
      <c r="H60" s="47"/>
      <c r="I60" s="47"/>
      <c r="J60" s="47"/>
      <c r="K60" s="47"/>
      <c r="L60" s="47"/>
      <c r="M60" s="47"/>
      <c r="N60" s="47"/>
      <c r="O60" s="47"/>
      <c r="P60" s="47"/>
      <c r="Q60" s="47"/>
      <c r="R60" s="47"/>
      <c r="S60" s="47"/>
    </row>
    <row r="61" spans="1:19" s="48" customFormat="1" ht="25.5" customHeight="1" x14ac:dyDescent="0.35">
      <c r="A61" s="47"/>
      <c r="B61" s="47"/>
      <c r="C61" s="53">
        <v>52</v>
      </c>
      <c r="D61" s="49">
        <v>41105.474598148146</v>
      </c>
      <c r="E61" s="50">
        <f>IF('Finish Times'!$C61="","",'Finish Times'!$D61-VLOOKUP($C61,'List of Entrants'!$A$4:$G$954,7,0))</f>
        <v>41105.020906018515</v>
      </c>
      <c r="F61" s="47"/>
      <c r="G61" s="47"/>
      <c r="H61" s="47"/>
      <c r="I61" s="47"/>
      <c r="J61" s="47"/>
      <c r="K61" s="47"/>
      <c r="L61" s="47"/>
      <c r="M61" s="47"/>
      <c r="N61" s="47"/>
      <c r="O61" s="47"/>
      <c r="P61" s="47"/>
      <c r="Q61" s="47"/>
      <c r="R61" s="47"/>
      <c r="S61" s="47"/>
    </row>
    <row r="62" spans="1:19" s="48" customFormat="1" ht="25.5" customHeight="1" x14ac:dyDescent="0.35">
      <c r="A62" s="47"/>
      <c r="B62" s="47"/>
      <c r="C62" s="53">
        <v>53</v>
      </c>
      <c r="D62" s="49">
        <v>41105.474622106478</v>
      </c>
      <c r="E62" s="50">
        <f>IF('Finish Times'!$C62="","",'Finish Times'!$D62-VLOOKUP($C62,'List of Entrants'!$A$4:$G$954,7,0))</f>
        <v>41105.020929976847</v>
      </c>
      <c r="F62" s="47"/>
      <c r="G62" s="47"/>
      <c r="H62" s="47"/>
      <c r="I62" s="47"/>
      <c r="J62" s="47"/>
      <c r="K62" s="47"/>
      <c r="L62" s="47"/>
      <c r="M62" s="47"/>
      <c r="N62" s="47"/>
      <c r="O62" s="47"/>
      <c r="P62" s="47"/>
      <c r="Q62" s="47"/>
      <c r="R62" s="47"/>
      <c r="S62" s="47"/>
    </row>
    <row r="63" spans="1:19" s="48" customFormat="1" ht="25.5" customHeight="1" x14ac:dyDescent="0.35">
      <c r="A63" s="47"/>
      <c r="B63" s="47"/>
      <c r="C63" s="53">
        <v>42</v>
      </c>
      <c r="D63" s="49">
        <v>41105.474627430558</v>
      </c>
      <c r="E63" s="50">
        <f>IF('Finish Times'!$C63="","",'Finish Times'!$D63-VLOOKUP($C63,'List of Entrants'!$A$4:$G$954,7,0))</f>
        <v>41105.020935300927</v>
      </c>
      <c r="F63" s="47"/>
      <c r="G63" s="47"/>
      <c r="H63" s="47"/>
      <c r="I63" s="47"/>
      <c r="J63" s="47"/>
      <c r="K63" s="47"/>
      <c r="L63" s="47"/>
      <c r="M63" s="47"/>
      <c r="N63" s="47"/>
      <c r="O63" s="47"/>
      <c r="P63" s="47"/>
      <c r="Q63" s="47"/>
      <c r="R63" s="47"/>
      <c r="S63" s="47"/>
    </row>
    <row r="64" spans="1:19" s="48" customFormat="1" ht="25.5" customHeight="1" x14ac:dyDescent="0.35">
      <c r="A64" s="47"/>
      <c r="B64" s="47"/>
      <c r="C64" s="53">
        <v>36</v>
      </c>
      <c r="D64" s="49">
        <v>41105.475705787037</v>
      </c>
      <c r="E64" s="50">
        <f>IF('Finish Times'!$C64="","",'Finish Times'!$D64-VLOOKUP($C64,'List of Entrants'!$A$4:$G$954,7,0))</f>
        <v>41105.022013657406</v>
      </c>
      <c r="F64" s="47"/>
      <c r="G64" s="47"/>
      <c r="H64" s="47"/>
      <c r="I64" s="47"/>
      <c r="J64" s="47"/>
      <c r="K64" s="47"/>
      <c r="L64" s="47"/>
      <c r="M64" s="47"/>
      <c r="N64" s="47"/>
      <c r="O64" s="47"/>
      <c r="P64" s="47"/>
      <c r="Q64" s="47"/>
      <c r="R64" s="47"/>
      <c r="S64" s="47"/>
    </row>
    <row r="65" spans="1:19" s="48" customFormat="1" ht="25.5" customHeight="1" x14ac:dyDescent="0.35">
      <c r="A65" s="47"/>
      <c r="B65" s="47"/>
      <c r="C65" s="53">
        <v>34</v>
      </c>
      <c r="D65" s="49">
        <v>41105.476069444441</v>
      </c>
      <c r="E65" s="50">
        <f>IF('Finish Times'!$C65="","",'Finish Times'!$D65-VLOOKUP($C65,'List of Entrants'!$A$4:$G$954,7,0))</f>
        <v>41105.02237731481</v>
      </c>
      <c r="F65" s="47"/>
      <c r="G65" s="47"/>
      <c r="H65" s="47"/>
      <c r="I65" s="47"/>
      <c r="J65" s="47"/>
      <c r="K65" s="47"/>
      <c r="L65" s="47"/>
      <c r="M65" s="47"/>
      <c r="N65" s="47"/>
      <c r="O65" s="47"/>
      <c r="P65" s="47"/>
      <c r="Q65" s="47"/>
      <c r="R65" s="47"/>
      <c r="S65" s="47"/>
    </row>
    <row r="66" spans="1:19" s="48" customFormat="1" ht="25.5" customHeight="1" x14ac:dyDescent="0.35">
      <c r="A66" s="47"/>
      <c r="B66" s="47"/>
      <c r="C66" s="53">
        <v>64</v>
      </c>
      <c r="D66" s="49">
        <v>41105.510880787035</v>
      </c>
      <c r="E66" s="50">
        <f>IF('Finish Times'!$C66="","",'Finish Times'!$D66-VLOOKUP($C66,'List of Entrants'!$A$4:$G$954,7,0))</f>
        <v>41105.01782523148</v>
      </c>
      <c r="F66" s="47"/>
      <c r="G66" s="47"/>
      <c r="H66" s="47"/>
      <c r="I66" s="47"/>
      <c r="J66" s="47"/>
      <c r="K66" s="47"/>
      <c r="L66" s="47"/>
      <c r="M66" s="47"/>
      <c r="N66" s="47"/>
      <c r="O66" s="47"/>
      <c r="P66" s="47"/>
      <c r="Q66" s="47"/>
      <c r="R66" s="47"/>
      <c r="S66" s="47"/>
    </row>
    <row r="67" spans="1:19" s="48" customFormat="1" ht="25.5" customHeight="1" x14ac:dyDescent="0.35">
      <c r="A67" s="47"/>
      <c r="B67" s="47"/>
      <c r="C67" s="53">
        <v>76</v>
      </c>
      <c r="D67" s="49">
        <v>41105.512049305558</v>
      </c>
      <c r="E67" s="50">
        <f>IF('Finish Times'!$C67="","",'Finish Times'!$D67-VLOOKUP($C67,'List of Entrants'!$A$4:$G$954,7,0))</f>
        <v>41105.018993750004</v>
      </c>
      <c r="F67" s="47"/>
      <c r="G67" s="47"/>
      <c r="H67" s="47"/>
      <c r="I67" s="47"/>
      <c r="J67" s="47"/>
      <c r="K67" s="47"/>
      <c r="L67" s="47"/>
      <c r="M67" s="47"/>
      <c r="N67" s="47"/>
      <c r="O67" s="47"/>
      <c r="P67" s="47"/>
      <c r="Q67" s="47"/>
      <c r="R67" s="47"/>
      <c r="S67" s="47"/>
    </row>
    <row r="68" spans="1:19" s="48" customFormat="1" ht="25.5" customHeight="1" x14ac:dyDescent="0.35">
      <c r="A68" s="47"/>
      <c r="B68" s="47"/>
      <c r="C68" s="53">
        <v>68</v>
      </c>
      <c r="D68" s="49">
        <v>41105.512300462964</v>
      </c>
      <c r="E68" s="50">
        <f>IF('Finish Times'!$C68="","",'Finish Times'!$D68-VLOOKUP($C68,'List of Entrants'!$A$4:$G$954,7,0))</f>
        <v>41105.019244907409</v>
      </c>
      <c r="F68" s="47"/>
      <c r="G68" s="47"/>
      <c r="H68" s="47"/>
      <c r="I68" s="47"/>
      <c r="J68" s="47"/>
      <c r="K68" s="47"/>
      <c r="L68" s="47"/>
      <c r="M68" s="47"/>
      <c r="N68" s="47"/>
      <c r="O68" s="47"/>
      <c r="P68" s="47"/>
      <c r="Q68" s="47"/>
      <c r="R68" s="47"/>
      <c r="S68" s="47"/>
    </row>
    <row r="69" spans="1:19" s="48" customFormat="1" ht="25.5" customHeight="1" x14ac:dyDescent="0.35">
      <c r="A69" s="47"/>
      <c r="B69" s="47"/>
      <c r="C69" s="53">
        <v>67</v>
      </c>
      <c r="D69" s="49">
        <v>41105.512655787039</v>
      </c>
      <c r="E69" s="50">
        <f>IF('Finish Times'!$C69="","",'Finish Times'!$D69-VLOOKUP($C69,'List of Entrants'!$A$4:$G$954,7,0))</f>
        <v>41105.019600231484</v>
      </c>
      <c r="F69" s="47"/>
      <c r="G69" s="47"/>
      <c r="H69" s="47"/>
      <c r="I69" s="47"/>
      <c r="J69" s="47"/>
      <c r="K69" s="47"/>
      <c r="L69" s="47"/>
      <c r="M69" s="47"/>
      <c r="N69" s="47"/>
      <c r="O69" s="47"/>
      <c r="P69" s="47"/>
      <c r="Q69" s="47"/>
      <c r="R69" s="47"/>
      <c r="S69" s="47"/>
    </row>
    <row r="70" spans="1:19" s="48" customFormat="1" ht="25.5" customHeight="1" x14ac:dyDescent="0.35">
      <c r="A70" s="47"/>
      <c r="B70" s="47"/>
      <c r="C70" s="53">
        <v>75</v>
      </c>
      <c r="D70" s="49">
        <v>41105.513146990743</v>
      </c>
      <c r="E70" s="50">
        <f>IF('Finish Times'!$C70="","",'Finish Times'!$D70-VLOOKUP($C70,'List of Entrants'!$A$4:$G$954,7,0))</f>
        <v>41105.020091435188</v>
      </c>
      <c r="F70" s="47"/>
      <c r="G70" s="47"/>
      <c r="H70" s="47"/>
      <c r="I70" s="47"/>
      <c r="J70" s="47"/>
      <c r="K70" s="47"/>
      <c r="L70" s="47"/>
      <c r="M70" s="47"/>
      <c r="N70" s="47"/>
      <c r="O70" s="47"/>
      <c r="P70" s="47"/>
      <c r="Q70" s="47"/>
      <c r="R70" s="47"/>
      <c r="S70" s="47"/>
    </row>
    <row r="71" spans="1:19" s="48" customFormat="1" ht="25.5" customHeight="1" x14ac:dyDescent="0.35">
      <c r="A71" s="47"/>
      <c r="B71" s="47"/>
      <c r="C71" s="53">
        <v>71</v>
      </c>
      <c r="D71" s="49">
        <v>41105.513633101851</v>
      </c>
      <c r="E71" s="50">
        <f>IF('Finish Times'!$C71="","",'Finish Times'!$D71-VLOOKUP($C71,'List of Entrants'!$A$4:$G$954,7,0))</f>
        <v>41105.020577546296</v>
      </c>
      <c r="F71" s="47"/>
      <c r="G71" s="47"/>
      <c r="H71" s="47"/>
      <c r="I71" s="47"/>
      <c r="J71" s="47"/>
      <c r="K71" s="47"/>
      <c r="L71" s="47"/>
      <c r="M71" s="47"/>
      <c r="N71" s="47"/>
      <c r="O71" s="47"/>
      <c r="P71" s="47"/>
      <c r="Q71" s="47"/>
      <c r="R71" s="47"/>
      <c r="S71" s="47"/>
    </row>
    <row r="72" spans="1:19" s="48" customFormat="1" ht="25.5" customHeight="1" x14ac:dyDescent="0.35">
      <c r="A72" s="47"/>
      <c r="B72" s="47"/>
      <c r="C72" s="53">
        <v>66</v>
      </c>
      <c r="D72" s="49">
        <v>41105.514196064818</v>
      </c>
      <c r="E72" s="50">
        <f>IF('Finish Times'!$C72="","",'Finish Times'!$D72-VLOOKUP($C72,'List of Entrants'!$A$4:$G$954,7,0))</f>
        <v>41105.021140509263</v>
      </c>
      <c r="F72" s="47"/>
      <c r="G72" s="47"/>
      <c r="H72" s="47"/>
      <c r="I72" s="47"/>
      <c r="J72" s="47"/>
      <c r="K72" s="47"/>
      <c r="L72" s="47"/>
      <c r="M72" s="47"/>
      <c r="N72" s="47"/>
      <c r="O72" s="47"/>
      <c r="P72" s="47"/>
      <c r="Q72" s="47"/>
      <c r="R72" s="47"/>
      <c r="S72" s="47"/>
    </row>
    <row r="73" spans="1:19" s="48" customFormat="1" ht="25.5" customHeight="1" x14ac:dyDescent="0.35">
      <c r="A73" s="47"/>
      <c r="B73" s="47"/>
      <c r="C73" s="53">
        <v>73</v>
      </c>
      <c r="D73" s="49">
        <v>41105.514332060186</v>
      </c>
      <c r="E73" s="50">
        <f>IF('Finish Times'!$C73="","",'Finish Times'!$D73-VLOOKUP($C73,'List of Entrants'!$A$4:$G$954,7,0))</f>
        <v>41105.021276504631</v>
      </c>
      <c r="F73" s="47"/>
      <c r="G73" s="47"/>
      <c r="H73" s="47"/>
      <c r="I73" s="47"/>
      <c r="J73" s="47"/>
      <c r="K73" s="47"/>
      <c r="L73" s="47"/>
      <c r="M73" s="47"/>
      <c r="N73" s="47"/>
      <c r="O73" s="47"/>
      <c r="P73" s="47"/>
      <c r="Q73" s="47"/>
      <c r="R73" s="47"/>
      <c r="S73" s="47"/>
    </row>
    <row r="74" spans="1:19" s="48" customFormat="1" ht="25.5" customHeight="1" x14ac:dyDescent="0.35">
      <c r="A74" s="47"/>
      <c r="B74" s="47"/>
      <c r="C74" s="53">
        <v>77</v>
      </c>
      <c r="D74" s="49">
        <v>41105.514568981482</v>
      </c>
      <c r="E74" s="50">
        <f>IF('Finish Times'!$C74="","",'Finish Times'!$D74-VLOOKUP($C74,'List of Entrants'!$A$4:$G$954,7,0))</f>
        <v>41105.021513425927</v>
      </c>
      <c r="F74" s="47"/>
      <c r="G74" s="47"/>
      <c r="H74" s="47"/>
      <c r="I74" s="47"/>
      <c r="J74" s="47"/>
      <c r="K74" s="47"/>
      <c r="L74" s="47"/>
      <c r="M74" s="47"/>
      <c r="N74" s="47"/>
      <c r="O74" s="47"/>
      <c r="P74" s="47"/>
      <c r="Q74" s="47"/>
      <c r="R74" s="47"/>
      <c r="S74" s="47"/>
    </row>
    <row r="75" spans="1:19" s="48" customFormat="1" ht="25.5" customHeight="1" x14ac:dyDescent="0.35">
      <c r="A75" s="47"/>
      <c r="B75" s="47"/>
      <c r="C75" s="53">
        <v>65</v>
      </c>
      <c r="D75" s="49">
        <v>41105.514835416667</v>
      </c>
      <c r="E75" s="50">
        <f>IF('Finish Times'!$C75="","",'Finish Times'!$D75-VLOOKUP($C75,'List of Entrants'!$A$4:$G$954,7,0))</f>
        <v>41105.021779861112</v>
      </c>
      <c r="F75" s="47"/>
      <c r="G75" s="47"/>
      <c r="H75" s="47"/>
      <c r="I75" s="47"/>
      <c r="J75" s="47"/>
      <c r="K75" s="47"/>
      <c r="L75" s="47"/>
      <c r="M75" s="47"/>
      <c r="N75" s="47"/>
      <c r="O75" s="47"/>
      <c r="P75" s="47"/>
      <c r="Q75" s="47"/>
      <c r="R75" s="47"/>
      <c r="S75" s="47"/>
    </row>
    <row r="76" spans="1:19" s="48" customFormat="1" ht="25.5" customHeight="1" x14ac:dyDescent="0.35">
      <c r="A76" s="47"/>
      <c r="B76" s="47"/>
      <c r="C76" s="53">
        <v>81</v>
      </c>
      <c r="D76" s="49">
        <v>41105.515606828703</v>
      </c>
      <c r="E76" s="50">
        <f>IF('Finish Times'!$C76="","",'Finish Times'!$D76-VLOOKUP($C76,'List of Entrants'!$A$4:$G$954,7,0))</f>
        <v>41105.022551273149</v>
      </c>
      <c r="F76" s="47"/>
      <c r="G76" s="47"/>
      <c r="H76" s="47"/>
      <c r="I76" s="47"/>
      <c r="J76" s="47"/>
      <c r="K76" s="47"/>
      <c r="L76" s="47"/>
      <c r="M76" s="47"/>
      <c r="N76" s="47"/>
      <c r="O76" s="47"/>
      <c r="P76" s="47"/>
      <c r="Q76" s="47"/>
      <c r="R76" s="47"/>
      <c r="S76" s="47"/>
    </row>
    <row r="77" spans="1:19" s="48" customFormat="1" ht="25.5" customHeight="1" x14ac:dyDescent="0.35">
      <c r="A77" s="47"/>
      <c r="B77" s="47"/>
      <c r="C77" s="53">
        <v>74</v>
      </c>
      <c r="D77" s="49">
        <v>41105.515613541669</v>
      </c>
      <c r="E77" s="50">
        <f>IF('Finish Times'!$C77="","",'Finish Times'!$D77-VLOOKUP($C77,'List of Entrants'!$A$4:$G$954,7,0))</f>
        <v>41105.022557986114</v>
      </c>
      <c r="F77" s="47"/>
      <c r="G77" s="47"/>
      <c r="H77" s="47"/>
      <c r="I77" s="47"/>
      <c r="J77" s="47"/>
      <c r="K77" s="47"/>
      <c r="L77" s="47"/>
      <c r="M77" s="47"/>
      <c r="N77" s="47"/>
      <c r="O77" s="47"/>
      <c r="P77" s="47"/>
      <c r="Q77" s="47"/>
      <c r="R77" s="47"/>
      <c r="S77" s="47"/>
    </row>
    <row r="78" spans="1:19" s="48" customFormat="1" ht="25.5" customHeight="1" x14ac:dyDescent="0.35">
      <c r="A78" s="47"/>
      <c r="B78" s="47"/>
      <c r="C78" s="53">
        <v>61</v>
      </c>
      <c r="D78" s="49">
        <v>41105.516223032406</v>
      </c>
      <c r="E78" s="50">
        <f>IF('Finish Times'!$C78="","",'Finish Times'!$D78-VLOOKUP($C78,'List of Entrants'!$A$4:$G$954,7,0))</f>
        <v>41105.023167476851</v>
      </c>
      <c r="F78" s="47"/>
      <c r="G78" s="47"/>
      <c r="H78" s="47"/>
      <c r="I78" s="47"/>
      <c r="J78" s="47"/>
      <c r="K78" s="47"/>
      <c r="L78" s="47"/>
      <c r="M78" s="47"/>
      <c r="N78" s="47"/>
      <c r="O78" s="47"/>
      <c r="P78" s="47"/>
      <c r="Q78" s="47"/>
      <c r="R78" s="47"/>
      <c r="S78" s="47"/>
    </row>
    <row r="79" spans="1:19" s="48" customFormat="1" ht="25.5" customHeight="1" x14ac:dyDescent="0.35">
      <c r="A79" s="47"/>
      <c r="B79" s="47"/>
      <c r="C79" s="53">
        <v>72</v>
      </c>
      <c r="D79" s="49">
        <v>41105.516980902779</v>
      </c>
      <c r="E79" s="50">
        <f>IF('Finish Times'!$C79="","",'Finish Times'!$D79-VLOOKUP($C79,'List of Entrants'!$A$4:$G$954,7,0))</f>
        <v>41105.023925347225</v>
      </c>
      <c r="F79" s="47"/>
      <c r="G79" s="47"/>
      <c r="H79" s="47"/>
      <c r="I79" s="47"/>
      <c r="J79" s="47"/>
      <c r="K79" s="47"/>
      <c r="L79" s="47"/>
      <c r="M79" s="47"/>
      <c r="N79" s="47"/>
      <c r="O79" s="47"/>
      <c r="P79" s="47"/>
      <c r="Q79" s="47"/>
      <c r="R79" s="47"/>
      <c r="S79" s="47"/>
    </row>
    <row r="80" spans="1:19" s="48" customFormat="1" ht="25.5" customHeight="1" x14ac:dyDescent="0.35">
      <c r="A80" s="47"/>
      <c r="B80" s="47"/>
      <c r="C80" s="53">
        <v>62</v>
      </c>
      <c r="D80" s="49">
        <v>41105.51761678241</v>
      </c>
      <c r="E80" s="50">
        <f>IF('Finish Times'!$C80="","",'Finish Times'!$D80-VLOOKUP($C80,'List of Entrants'!$A$4:$G$954,7,0))</f>
        <v>41105.024561226855</v>
      </c>
      <c r="F80" s="47"/>
      <c r="G80" s="47"/>
      <c r="H80" s="47"/>
      <c r="I80" s="47"/>
      <c r="J80" s="47"/>
      <c r="K80" s="47"/>
      <c r="L80" s="47"/>
      <c r="M80" s="47"/>
      <c r="N80" s="47"/>
      <c r="O80" s="47"/>
      <c r="P80" s="47"/>
      <c r="Q80" s="47"/>
      <c r="R80" s="47"/>
      <c r="S80" s="47"/>
    </row>
    <row r="81" spans="1:19" s="48" customFormat="1" ht="25.5" customHeight="1" x14ac:dyDescent="0.35">
      <c r="A81" s="47"/>
      <c r="B81" s="47"/>
      <c r="C81" s="53">
        <v>79</v>
      </c>
      <c r="D81" s="49">
        <v>41105.518693518519</v>
      </c>
      <c r="E81" s="50">
        <f>IF('Finish Times'!$C81="","",'Finish Times'!$D81-VLOOKUP($C81,'List of Entrants'!$A$4:$G$954,7,0))</f>
        <v>41105.025637962965</v>
      </c>
      <c r="F81" s="47"/>
      <c r="G81" s="47"/>
      <c r="H81" s="47"/>
      <c r="I81" s="47"/>
      <c r="J81" s="47"/>
      <c r="K81" s="47"/>
      <c r="L81" s="47"/>
      <c r="M81" s="47"/>
      <c r="N81" s="47"/>
      <c r="O81" s="47"/>
      <c r="P81" s="47"/>
      <c r="Q81" s="47"/>
      <c r="R81" s="47"/>
      <c r="S81" s="47"/>
    </row>
    <row r="82" spans="1:19" s="48" customFormat="1" ht="25.5" customHeight="1" x14ac:dyDescent="0.35">
      <c r="A82" s="47"/>
      <c r="B82" s="47"/>
      <c r="C82" s="53">
        <v>80</v>
      </c>
      <c r="D82" s="49">
        <v>41105.52097326389</v>
      </c>
      <c r="E82" s="50">
        <f>IF('Finish Times'!$C82="","",'Finish Times'!$D82-VLOOKUP($C82,'List of Entrants'!$A$4:$G$954,7,0))</f>
        <v>41105.027917708336</v>
      </c>
      <c r="F82" s="47"/>
      <c r="G82" s="47"/>
      <c r="H82" s="47"/>
      <c r="I82" s="47"/>
      <c r="J82" s="47"/>
      <c r="K82" s="47"/>
      <c r="L82" s="47"/>
      <c r="M82" s="47"/>
      <c r="N82" s="47"/>
      <c r="O82" s="47"/>
      <c r="P82" s="47"/>
      <c r="Q82" s="47"/>
      <c r="R82" s="47"/>
      <c r="S82" s="47"/>
    </row>
    <row r="83" spans="1:19" s="48" customFormat="1" ht="25.5" customHeight="1" x14ac:dyDescent="0.35">
      <c r="A83" s="47"/>
      <c r="B83" s="47"/>
      <c r="C83" s="53">
        <v>85</v>
      </c>
      <c r="D83" s="49">
        <v>41105.542709374997</v>
      </c>
      <c r="E83" s="50">
        <f>IF('Finish Times'!$C83="","",'Finish Times'!$D83-VLOOKUP($C83,'List of Entrants'!$A$4:$G$954,7,0))</f>
        <v>41105.021876041661</v>
      </c>
      <c r="F83" s="47"/>
      <c r="G83" s="47"/>
      <c r="H83" s="47"/>
      <c r="I83" s="47"/>
      <c r="J83" s="47"/>
      <c r="K83" s="47"/>
      <c r="L83" s="47"/>
      <c r="M83" s="47"/>
      <c r="N83" s="47"/>
      <c r="O83" s="47"/>
      <c r="P83" s="47"/>
      <c r="Q83" s="47"/>
      <c r="R83" s="47"/>
      <c r="S83" s="47"/>
    </row>
    <row r="84" spans="1:19" s="48" customFormat="1" ht="25.5" customHeight="1" x14ac:dyDescent="0.35">
      <c r="A84" s="47"/>
      <c r="B84" s="47"/>
      <c r="C84" s="53">
        <v>99</v>
      </c>
      <c r="D84" s="49">
        <v>41105.543823726854</v>
      </c>
      <c r="E84" s="50">
        <f>IF('Finish Times'!$C84="","",'Finish Times'!$D84-VLOOKUP($C84,'List of Entrants'!$A$4:$G$954,7,0))</f>
        <v>41105.022990393518</v>
      </c>
      <c r="F84" s="47"/>
      <c r="G84" s="47"/>
      <c r="H84" s="47"/>
      <c r="I84" s="47"/>
      <c r="J84" s="47"/>
      <c r="K84" s="47"/>
      <c r="L84" s="47"/>
      <c r="M84" s="47"/>
      <c r="N84" s="47"/>
      <c r="O84" s="47"/>
      <c r="P84" s="47"/>
      <c r="Q84" s="47"/>
      <c r="R84" s="47"/>
      <c r="S84" s="47"/>
    </row>
    <row r="85" spans="1:19" s="48" customFormat="1" ht="25.5" customHeight="1" x14ac:dyDescent="0.35">
      <c r="A85" s="47"/>
      <c r="B85" s="47"/>
      <c r="C85" s="53">
        <v>96</v>
      </c>
      <c r="D85" s="49">
        <v>41105.543850000002</v>
      </c>
      <c r="E85" s="50">
        <f>IF('Finish Times'!$C85="","",'Finish Times'!$D85-VLOOKUP($C85,'List of Entrants'!$A$4:$G$954,7,0))</f>
        <v>41105.023016666666</v>
      </c>
      <c r="F85" s="47"/>
      <c r="G85" s="47"/>
      <c r="H85" s="47"/>
      <c r="I85" s="47"/>
      <c r="J85" s="47"/>
      <c r="K85" s="47"/>
      <c r="L85" s="47"/>
      <c r="M85" s="47"/>
      <c r="N85" s="47"/>
      <c r="O85" s="47"/>
      <c r="P85" s="47"/>
      <c r="Q85" s="47"/>
      <c r="R85" s="47"/>
      <c r="S85" s="47"/>
    </row>
    <row r="86" spans="1:19" s="48" customFormat="1" ht="25.5" customHeight="1" x14ac:dyDescent="0.35">
      <c r="A86" s="47"/>
      <c r="B86" s="47"/>
      <c r="C86" s="53">
        <v>97</v>
      </c>
      <c r="D86" s="49">
        <v>41105.544053819445</v>
      </c>
      <c r="E86" s="50">
        <f>IF('Finish Times'!$C86="","",'Finish Times'!$D86-VLOOKUP($C86,'List of Entrants'!$A$4:$G$954,7,0))</f>
        <v>41105.023220486109</v>
      </c>
      <c r="F86" s="47"/>
      <c r="G86" s="47"/>
      <c r="H86" s="47"/>
      <c r="I86" s="47"/>
      <c r="J86" s="47"/>
      <c r="K86" s="47"/>
      <c r="L86" s="47"/>
      <c r="M86" s="47"/>
      <c r="N86" s="47"/>
      <c r="O86" s="47"/>
      <c r="P86" s="47"/>
      <c r="Q86" s="47"/>
      <c r="R86" s="47"/>
      <c r="S86" s="47"/>
    </row>
    <row r="87" spans="1:19" s="48" customFormat="1" ht="25.5" customHeight="1" x14ac:dyDescent="0.35">
      <c r="A87" s="47"/>
      <c r="B87" s="47"/>
      <c r="C87" s="53">
        <v>88</v>
      </c>
      <c r="D87" s="49">
        <v>41105.544789120373</v>
      </c>
      <c r="E87" s="50">
        <f>IF('Finish Times'!$C87="","",'Finish Times'!$D87-VLOOKUP($C87,'List of Entrants'!$A$4:$G$954,7,0))</f>
        <v>41105.023955787037</v>
      </c>
      <c r="F87" s="47"/>
      <c r="G87" s="47"/>
      <c r="H87" s="47"/>
      <c r="I87" s="47"/>
      <c r="J87" s="47"/>
      <c r="K87" s="47"/>
      <c r="L87" s="47"/>
      <c r="M87" s="47"/>
      <c r="N87" s="47"/>
      <c r="O87" s="47"/>
      <c r="P87" s="47"/>
      <c r="Q87" s="47"/>
      <c r="R87" s="47"/>
      <c r="S87" s="47"/>
    </row>
    <row r="88" spans="1:19" s="48" customFormat="1" ht="25.5" customHeight="1" x14ac:dyDescent="0.35">
      <c r="A88" s="47"/>
      <c r="B88" s="47"/>
      <c r="C88" s="53">
        <v>92</v>
      </c>
      <c r="D88" s="49">
        <v>41105.545193287035</v>
      </c>
      <c r="E88" s="50">
        <f>IF('Finish Times'!$C88="","",'Finish Times'!$D88-VLOOKUP($C88,'List of Entrants'!$A$4:$G$954,7,0))</f>
        <v>41105.024359953699</v>
      </c>
      <c r="F88" s="47"/>
      <c r="G88" s="47"/>
      <c r="H88" s="47"/>
      <c r="I88" s="47"/>
      <c r="J88" s="47"/>
      <c r="K88" s="47"/>
      <c r="L88" s="47"/>
      <c r="M88" s="47"/>
      <c r="N88" s="47"/>
      <c r="O88" s="47"/>
      <c r="P88" s="47"/>
      <c r="Q88" s="47"/>
      <c r="R88" s="47"/>
      <c r="S88" s="47"/>
    </row>
    <row r="89" spans="1:19" s="48" customFormat="1" ht="25.5" customHeight="1" x14ac:dyDescent="0.35">
      <c r="A89" s="47"/>
      <c r="B89" s="47"/>
      <c r="C89" s="53">
        <v>93</v>
      </c>
      <c r="D89" s="49">
        <v>41105.54571377315</v>
      </c>
      <c r="E89" s="50">
        <f>IF('Finish Times'!$C89="","",'Finish Times'!$D89-VLOOKUP($C89,'List of Entrants'!$A$4:$G$954,7,0))</f>
        <v>41105.024880439814</v>
      </c>
      <c r="F89" s="47"/>
      <c r="G89" s="47"/>
      <c r="H89" s="47"/>
      <c r="I89" s="47"/>
      <c r="J89" s="47"/>
      <c r="K89" s="47"/>
      <c r="L89" s="47"/>
      <c r="M89" s="47"/>
      <c r="N89" s="47"/>
      <c r="O89" s="47"/>
      <c r="P89" s="47"/>
      <c r="Q89" s="47"/>
      <c r="R89" s="47"/>
      <c r="S89" s="47"/>
    </row>
    <row r="90" spans="1:19" s="48" customFormat="1" ht="25.5" customHeight="1" x14ac:dyDescent="0.35">
      <c r="A90" s="47"/>
      <c r="B90" s="47"/>
      <c r="C90" s="53">
        <v>86</v>
      </c>
      <c r="D90" s="49">
        <v>41105.546283217591</v>
      </c>
      <c r="E90" s="50">
        <f>IF('Finish Times'!$C90="","",'Finish Times'!$D90-VLOOKUP($C90,'List of Entrants'!$A$4:$G$954,7,0))</f>
        <v>41105.025449884255</v>
      </c>
      <c r="F90" s="47"/>
      <c r="G90" s="47"/>
      <c r="H90" s="47"/>
      <c r="I90" s="47"/>
      <c r="J90" s="47"/>
      <c r="K90" s="47"/>
      <c r="L90" s="47"/>
      <c r="M90" s="47"/>
      <c r="N90" s="47"/>
      <c r="O90" s="47"/>
      <c r="P90" s="47"/>
      <c r="Q90" s="47"/>
      <c r="R90" s="47"/>
      <c r="S90" s="47"/>
    </row>
    <row r="91" spans="1:19" s="48" customFormat="1" ht="25.5" customHeight="1" x14ac:dyDescent="0.35">
      <c r="A91" s="47"/>
      <c r="B91" s="47"/>
      <c r="C91" s="53">
        <v>91</v>
      </c>
      <c r="D91" s="49">
        <v>41105.546765509258</v>
      </c>
      <c r="E91" s="50">
        <f>IF('Finish Times'!$C91="","",'Finish Times'!$D91-VLOOKUP($C91,'List of Entrants'!$A$4:$G$954,7,0))</f>
        <v>41105.025932175922</v>
      </c>
      <c r="F91" s="47"/>
      <c r="G91" s="47"/>
      <c r="H91" s="47"/>
      <c r="I91" s="47"/>
      <c r="J91" s="47"/>
      <c r="K91" s="47"/>
      <c r="L91" s="47"/>
      <c r="M91" s="47"/>
      <c r="N91" s="47"/>
      <c r="O91" s="47"/>
      <c r="P91" s="47"/>
      <c r="Q91" s="47"/>
      <c r="R91" s="47"/>
      <c r="S91" s="47"/>
    </row>
    <row r="92" spans="1:19" s="48" customFormat="1" ht="25.5" customHeight="1" x14ac:dyDescent="0.35">
      <c r="A92" s="47"/>
      <c r="B92" s="47"/>
      <c r="C92" s="53">
        <v>90</v>
      </c>
      <c r="D92" s="49">
        <v>41105.549115972222</v>
      </c>
      <c r="E92" s="50">
        <f>IF('Finish Times'!$C92="","",'Finish Times'!$D92-VLOOKUP($C92,'List of Entrants'!$A$4:$G$954,7,0))</f>
        <v>41105.028282638887</v>
      </c>
      <c r="F92" s="47"/>
      <c r="G92" s="47"/>
      <c r="H92" s="47"/>
      <c r="I92" s="47"/>
      <c r="J92" s="47"/>
      <c r="K92" s="47"/>
      <c r="L92" s="47"/>
      <c r="M92" s="47"/>
      <c r="N92" s="47"/>
      <c r="O92" s="47"/>
      <c r="P92" s="47"/>
      <c r="Q92" s="47"/>
      <c r="R92" s="47"/>
      <c r="S92" s="47"/>
    </row>
    <row r="93" spans="1:19" s="48" customFormat="1" ht="25.5" customHeight="1" x14ac:dyDescent="0.35">
      <c r="A93" s="47"/>
      <c r="B93" s="47"/>
      <c r="C93" s="53"/>
      <c r="D93" s="49">
        <v>41105.549172222221</v>
      </c>
      <c r="E93" s="50" t="str">
        <f>IF('Finish Times'!$C93="","",'Finish Times'!$D93-VLOOKUP($C93,'List of Entrants'!$A$4:$G$954,7,0))</f>
        <v/>
      </c>
      <c r="F93" s="47"/>
      <c r="G93" s="47"/>
      <c r="H93" s="47"/>
      <c r="I93" s="47"/>
      <c r="J93" s="47"/>
      <c r="K93" s="47"/>
      <c r="L93" s="47"/>
      <c r="M93" s="47"/>
      <c r="N93" s="47"/>
      <c r="O93" s="47"/>
      <c r="P93" s="47"/>
      <c r="Q93" s="47"/>
      <c r="R93" s="47"/>
      <c r="S93" s="47"/>
    </row>
    <row r="94" spans="1:19" s="48" customFormat="1" ht="25.5" customHeight="1" x14ac:dyDescent="0.35">
      <c r="A94" s="47"/>
      <c r="B94" s="47"/>
      <c r="C94" s="53">
        <v>83</v>
      </c>
      <c r="D94" s="49">
        <v>41105.55010659722</v>
      </c>
      <c r="E94" s="50">
        <f>IF('Finish Times'!$C94="","",'Finish Times'!$D94-VLOOKUP($C94,'List of Entrants'!$A$4:$G$954,7,0))</f>
        <v>41105.029273263885</v>
      </c>
      <c r="F94" s="47"/>
      <c r="G94" s="47"/>
      <c r="H94" s="47"/>
      <c r="I94" s="47"/>
      <c r="J94" s="47"/>
      <c r="K94" s="47"/>
      <c r="L94" s="47"/>
      <c r="M94" s="47"/>
      <c r="N94" s="47"/>
      <c r="O94" s="47"/>
      <c r="P94" s="47"/>
      <c r="Q94" s="47"/>
      <c r="R94" s="47"/>
      <c r="S94" s="47"/>
    </row>
    <row r="95" spans="1:19" s="48" customFormat="1" ht="25.5" customHeight="1" x14ac:dyDescent="0.35">
      <c r="A95" s="47"/>
      <c r="B95" s="47"/>
      <c r="C95" s="53">
        <v>95</v>
      </c>
      <c r="D95" s="49">
        <v>41105.550385879629</v>
      </c>
      <c r="E95" s="50">
        <f>IF('Finish Times'!$C95="","",'Finish Times'!$D95-VLOOKUP($C95,'List of Entrants'!$A$4:$G$954,7,0))</f>
        <v>41105.029552546293</v>
      </c>
      <c r="F95" s="47"/>
      <c r="G95" s="47"/>
      <c r="H95" s="47"/>
      <c r="I95" s="47"/>
      <c r="J95" s="47"/>
      <c r="K95" s="47"/>
      <c r="L95" s="47"/>
      <c r="M95" s="47"/>
      <c r="N95" s="47"/>
      <c r="O95" s="47"/>
      <c r="P95" s="47"/>
      <c r="Q95" s="47"/>
      <c r="R95" s="47"/>
      <c r="S95" s="47"/>
    </row>
    <row r="96" spans="1:19" s="48" customFormat="1" ht="25.5" customHeight="1" x14ac:dyDescent="0.35">
      <c r="A96" s="47"/>
      <c r="B96" s="47"/>
      <c r="C96" s="53">
        <v>89</v>
      </c>
      <c r="D96" s="49">
        <v>41105.550956597224</v>
      </c>
      <c r="E96" s="50">
        <f>IF('Finish Times'!$C96="","",'Finish Times'!$D96-VLOOKUP($C96,'List of Entrants'!$A$4:$G$954,7,0))</f>
        <v>41105.030123263889</v>
      </c>
      <c r="F96" s="47"/>
      <c r="G96" s="47"/>
      <c r="H96" s="47"/>
      <c r="I96" s="47"/>
      <c r="J96" s="47"/>
      <c r="K96" s="47"/>
      <c r="L96" s="47"/>
      <c r="M96" s="47"/>
      <c r="N96" s="47"/>
      <c r="O96" s="47"/>
      <c r="P96" s="47"/>
      <c r="Q96" s="47"/>
      <c r="R96" s="47"/>
      <c r="S96" s="47"/>
    </row>
    <row r="97" spans="1:19" s="48" customFormat="1" ht="25.5" customHeight="1" x14ac:dyDescent="0.35">
      <c r="A97" s="47"/>
      <c r="B97" s="47"/>
      <c r="C97" s="53">
        <v>98</v>
      </c>
      <c r="D97" s="49">
        <v>41105.55191076389</v>
      </c>
      <c r="E97" s="50">
        <f>IF('Finish Times'!$C97="","",'Finish Times'!$D97-VLOOKUP($C97,'List of Entrants'!$A$4:$G$954,7,0))</f>
        <v>41105.031077430554</v>
      </c>
      <c r="F97" s="47"/>
      <c r="G97" s="47"/>
      <c r="H97" s="47"/>
      <c r="I97" s="47"/>
      <c r="J97" s="47"/>
      <c r="K97" s="47"/>
      <c r="L97" s="47"/>
      <c r="M97" s="47"/>
      <c r="N97" s="47"/>
      <c r="O97" s="47"/>
      <c r="P97" s="47"/>
      <c r="Q97" s="47"/>
      <c r="R97" s="47"/>
      <c r="S97" s="47"/>
    </row>
    <row r="98" spans="1:19" s="48" customFormat="1" ht="25.5" customHeight="1" x14ac:dyDescent="0.35">
      <c r="A98" s="47"/>
      <c r="B98" s="47"/>
      <c r="C98" s="53">
        <v>94</v>
      </c>
      <c r="D98" s="49">
        <v>41105.553052083334</v>
      </c>
      <c r="E98" s="50">
        <f>IF('Finish Times'!$C98="","",'Finish Times'!$D98-VLOOKUP($C98,'List of Entrants'!$A$4:$G$954,7,0))</f>
        <v>41105.032218749999</v>
      </c>
      <c r="F98" s="47"/>
      <c r="G98" s="47"/>
      <c r="H98" s="47"/>
      <c r="I98" s="47"/>
      <c r="J98" s="47"/>
      <c r="K98" s="47"/>
      <c r="L98" s="47"/>
      <c r="M98" s="47"/>
      <c r="N98" s="47"/>
      <c r="O98" s="47"/>
      <c r="P98" s="47"/>
      <c r="Q98" s="47"/>
      <c r="R98" s="47"/>
      <c r="S98" s="47"/>
    </row>
    <row r="99" spans="1:19" s="48" customFormat="1" ht="25.5" customHeight="1" x14ac:dyDescent="0.35">
      <c r="A99" s="47"/>
      <c r="B99" s="47"/>
      <c r="C99" s="53"/>
      <c r="D99" s="49"/>
      <c r="E99" s="50" t="str">
        <f>IF('Finish Times'!$C99="","",'Finish Times'!$D99-VLOOKUP($C99,'List of Entrants'!$A$4:$G$954,7,0))</f>
        <v/>
      </c>
      <c r="F99" s="47"/>
      <c r="G99" s="47"/>
      <c r="H99" s="47"/>
      <c r="I99" s="47"/>
      <c r="J99" s="47"/>
      <c r="K99" s="47"/>
      <c r="L99" s="47"/>
      <c r="M99" s="47"/>
      <c r="N99" s="47"/>
      <c r="O99" s="47"/>
      <c r="P99" s="47"/>
      <c r="Q99" s="47"/>
      <c r="R99" s="47"/>
      <c r="S99" s="47"/>
    </row>
    <row r="100" spans="1:19" s="48" customFormat="1" ht="25.5" customHeight="1" x14ac:dyDescent="0.35">
      <c r="A100" s="47"/>
      <c r="B100" s="47"/>
      <c r="C100" s="53"/>
      <c r="D100" s="49"/>
      <c r="E100" s="50" t="str">
        <f>IF('Finish Times'!$C100="","",'Finish Times'!$D100-VLOOKUP($C100,'List of Entrants'!$A$4:$G$954,7,0))</f>
        <v/>
      </c>
      <c r="F100" s="47"/>
      <c r="G100" s="47"/>
      <c r="H100" s="47"/>
      <c r="I100" s="47"/>
      <c r="J100" s="47"/>
      <c r="K100" s="47"/>
      <c r="L100" s="47"/>
      <c r="M100" s="47"/>
      <c r="N100" s="47"/>
      <c r="O100" s="47"/>
      <c r="P100" s="47"/>
      <c r="Q100" s="47"/>
      <c r="R100" s="47"/>
      <c r="S100" s="47"/>
    </row>
    <row r="101" spans="1:19" s="48" customFormat="1" ht="25.5" customHeight="1" x14ac:dyDescent="0.35">
      <c r="A101" s="47"/>
      <c r="B101" s="47"/>
      <c r="C101" s="53"/>
      <c r="D101" s="49"/>
      <c r="E101" s="50" t="str">
        <f>IF('Finish Times'!$C101="","",'Finish Times'!$D101-VLOOKUP($C101,'List of Entrants'!$A$4:$G$954,7,0))</f>
        <v/>
      </c>
      <c r="F101" s="47"/>
      <c r="G101" s="47"/>
      <c r="H101" s="47"/>
      <c r="I101" s="47"/>
      <c r="J101" s="47"/>
      <c r="K101" s="47"/>
      <c r="L101" s="47"/>
      <c r="M101" s="47"/>
      <c r="N101" s="47"/>
      <c r="O101" s="47"/>
      <c r="P101" s="47"/>
      <c r="Q101" s="47"/>
      <c r="R101" s="47"/>
      <c r="S101" s="47"/>
    </row>
    <row r="102" spans="1:19" s="48" customFormat="1" ht="25.5" customHeight="1" x14ac:dyDescent="0.35">
      <c r="A102" s="47"/>
      <c r="B102" s="47"/>
      <c r="C102" s="53"/>
      <c r="D102" s="49"/>
      <c r="E102" s="50" t="str">
        <f>IF('Finish Times'!$C102="","",'Finish Times'!$D102-VLOOKUP($C102,'List of Entrants'!$A$4:$G$954,7,0))</f>
        <v/>
      </c>
      <c r="F102" s="47"/>
      <c r="G102" s="47"/>
      <c r="H102" s="47"/>
      <c r="I102" s="47"/>
      <c r="J102" s="47"/>
      <c r="K102" s="47"/>
      <c r="L102" s="47"/>
      <c r="M102" s="47"/>
      <c r="N102" s="47"/>
      <c r="O102" s="47"/>
      <c r="P102" s="47"/>
      <c r="Q102" s="47"/>
      <c r="R102" s="47"/>
      <c r="S102" s="47"/>
    </row>
    <row r="103" spans="1:19" s="48" customFormat="1" ht="25.5" customHeight="1" x14ac:dyDescent="0.35">
      <c r="A103" s="47"/>
      <c r="B103" s="47"/>
      <c r="C103" s="53"/>
      <c r="D103" s="49"/>
      <c r="E103" s="50" t="str">
        <f>IF('Finish Times'!$C103="","",'Finish Times'!$D103-VLOOKUP($C103,'List of Entrants'!$A$4:$G$954,7,0))</f>
        <v/>
      </c>
      <c r="F103" s="47"/>
      <c r="G103" s="47"/>
      <c r="H103" s="47"/>
      <c r="I103" s="47"/>
      <c r="J103" s="47"/>
      <c r="K103" s="47"/>
      <c r="L103" s="47"/>
      <c r="M103" s="47"/>
      <c r="N103" s="47"/>
      <c r="O103" s="47"/>
      <c r="P103" s="47"/>
      <c r="Q103" s="47"/>
      <c r="R103" s="47"/>
      <c r="S103" s="47"/>
    </row>
    <row r="104" spans="1:19" s="48" customFormat="1" ht="25.5" customHeight="1" x14ac:dyDescent="0.35">
      <c r="A104" s="47"/>
      <c r="B104" s="47"/>
      <c r="C104" s="53"/>
      <c r="D104" s="49"/>
      <c r="E104" s="50" t="str">
        <f>IF('Finish Times'!$C104="","",'Finish Times'!$D104-VLOOKUP($C104,'List of Entrants'!$A$4:$G$954,7,0))</f>
        <v/>
      </c>
      <c r="F104" s="47"/>
      <c r="G104" s="47"/>
      <c r="H104" s="47"/>
      <c r="I104" s="47"/>
      <c r="J104" s="47"/>
      <c r="K104" s="47"/>
      <c r="L104" s="47"/>
      <c r="M104" s="47"/>
      <c r="N104" s="47"/>
      <c r="O104" s="47"/>
      <c r="P104" s="47"/>
      <c r="Q104" s="47"/>
      <c r="R104" s="47"/>
      <c r="S104" s="47"/>
    </row>
    <row r="105" spans="1:19" s="48" customFormat="1" ht="25.5" customHeight="1" x14ac:dyDescent="0.35">
      <c r="A105" s="47"/>
      <c r="B105" s="47"/>
      <c r="C105" s="53"/>
      <c r="D105" s="49"/>
      <c r="E105" s="50" t="str">
        <f>IF('Finish Times'!$C105="","",'Finish Times'!$D105-VLOOKUP($C105,'List of Entrants'!$A$4:$G$954,7,0))</f>
        <v/>
      </c>
      <c r="F105" s="47"/>
      <c r="G105" s="47"/>
      <c r="H105" s="47"/>
      <c r="I105" s="47"/>
      <c r="J105" s="47"/>
      <c r="K105" s="47"/>
      <c r="L105" s="47"/>
      <c r="M105" s="47"/>
      <c r="N105" s="47"/>
      <c r="O105" s="47"/>
      <c r="P105" s="47"/>
      <c r="Q105" s="47"/>
      <c r="R105" s="47"/>
      <c r="S105" s="47"/>
    </row>
    <row r="106" spans="1:19" s="48" customFormat="1" ht="25.5" customHeight="1" x14ac:dyDescent="0.35">
      <c r="A106" s="47"/>
      <c r="B106" s="47"/>
      <c r="C106" s="53"/>
      <c r="D106" s="49"/>
      <c r="E106" s="50" t="str">
        <f>IF('Finish Times'!$C106="","",'Finish Times'!$D106-VLOOKUP($C106,'List of Entrants'!$A$4:$G$954,7,0))</f>
        <v/>
      </c>
      <c r="F106" s="47"/>
      <c r="G106" s="47"/>
      <c r="H106" s="47"/>
      <c r="I106" s="47"/>
      <c r="J106" s="47"/>
      <c r="K106" s="47"/>
      <c r="L106" s="47"/>
      <c r="M106" s="47"/>
      <c r="N106" s="47"/>
      <c r="O106" s="47"/>
      <c r="P106" s="47"/>
      <c r="Q106" s="47"/>
      <c r="R106" s="47"/>
      <c r="S106" s="47"/>
    </row>
    <row r="107" spans="1:19" s="48" customFormat="1" ht="25.5" customHeight="1" x14ac:dyDescent="0.35">
      <c r="A107" s="47"/>
      <c r="B107" s="47"/>
      <c r="C107" s="53"/>
      <c r="D107" s="49"/>
      <c r="E107" s="50" t="str">
        <f>IF('Finish Times'!$C107="","",'Finish Times'!$D107-VLOOKUP($C107,'List of Entrants'!$A$4:$G$954,7,0))</f>
        <v/>
      </c>
      <c r="F107" s="47"/>
      <c r="G107" s="47"/>
      <c r="H107" s="47"/>
      <c r="I107" s="47"/>
      <c r="J107" s="47"/>
      <c r="K107" s="47"/>
      <c r="L107" s="47"/>
      <c r="M107" s="47"/>
      <c r="N107" s="47"/>
      <c r="O107" s="47"/>
      <c r="P107" s="47"/>
      <c r="Q107" s="47"/>
      <c r="R107" s="47"/>
      <c r="S107" s="47"/>
    </row>
    <row r="108" spans="1:19" s="48" customFormat="1" ht="25.5" customHeight="1" x14ac:dyDescent="0.35">
      <c r="A108" s="47"/>
      <c r="B108" s="47"/>
      <c r="C108" s="53"/>
      <c r="D108" s="49"/>
      <c r="E108" s="50" t="str">
        <f>IF('Finish Times'!$C108="","",'Finish Times'!$D108-VLOOKUP($C108,'List of Entrants'!$A$4:$G$954,7,0))</f>
        <v/>
      </c>
      <c r="F108" s="47"/>
      <c r="G108" s="47"/>
      <c r="H108" s="47"/>
      <c r="I108" s="47"/>
      <c r="J108" s="47"/>
      <c r="K108" s="47"/>
      <c r="L108" s="47"/>
      <c r="M108" s="47"/>
      <c r="N108" s="47"/>
      <c r="O108" s="47"/>
      <c r="P108" s="47"/>
      <c r="Q108" s="47"/>
      <c r="R108" s="47"/>
      <c r="S108" s="47"/>
    </row>
    <row r="109" spans="1:19" s="48" customFormat="1" ht="25.5" customHeight="1" x14ac:dyDescent="0.35">
      <c r="A109" s="47"/>
      <c r="B109" s="47"/>
      <c r="C109" s="53"/>
      <c r="D109" s="49"/>
      <c r="E109" s="50" t="str">
        <f>IF('Finish Times'!$C109="","",'Finish Times'!$D109-VLOOKUP($C109,'List of Entrants'!$A$4:$G$954,7,0))</f>
        <v/>
      </c>
      <c r="F109" s="47"/>
      <c r="G109" s="47"/>
      <c r="H109" s="47"/>
      <c r="I109" s="47"/>
      <c r="J109" s="47"/>
      <c r="K109" s="47"/>
      <c r="L109" s="47"/>
      <c r="M109" s="47"/>
      <c r="N109" s="47"/>
      <c r="O109" s="47"/>
      <c r="P109" s="47"/>
      <c r="Q109" s="47"/>
      <c r="R109" s="47"/>
      <c r="S109" s="47"/>
    </row>
    <row r="110" spans="1:19" s="48" customFormat="1" ht="25.5" customHeight="1" x14ac:dyDescent="0.35">
      <c r="A110" s="47"/>
      <c r="B110" s="47"/>
      <c r="C110" s="53"/>
      <c r="D110" s="49"/>
      <c r="E110" s="50" t="str">
        <f>IF('Finish Times'!$C110="","",'Finish Times'!$D110-VLOOKUP($C110,'List of Entrants'!$A$4:$G$954,7,0))</f>
        <v/>
      </c>
      <c r="F110" s="47"/>
      <c r="G110" s="47"/>
      <c r="H110" s="47"/>
      <c r="I110" s="47"/>
      <c r="J110" s="47"/>
      <c r="K110" s="47"/>
      <c r="L110" s="47"/>
      <c r="M110" s="47"/>
      <c r="N110" s="47"/>
      <c r="O110" s="47"/>
      <c r="P110" s="47"/>
      <c r="Q110" s="47"/>
      <c r="R110" s="47"/>
      <c r="S110" s="47"/>
    </row>
    <row r="111" spans="1:19" s="48" customFormat="1" ht="25.5" customHeight="1" x14ac:dyDescent="0.35">
      <c r="A111" s="47"/>
      <c r="B111" s="47"/>
      <c r="C111" s="53"/>
      <c r="D111" s="49"/>
      <c r="E111" s="50" t="str">
        <f>IF('Finish Times'!$C111="","",'Finish Times'!$D111-VLOOKUP($C111,'List of Entrants'!$A$4:$G$954,7,0))</f>
        <v/>
      </c>
      <c r="F111" s="47"/>
      <c r="G111" s="47"/>
      <c r="H111" s="47"/>
      <c r="I111" s="47"/>
      <c r="J111" s="47"/>
      <c r="K111" s="47"/>
      <c r="L111" s="47"/>
      <c r="M111" s="47"/>
      <c r="N111" s="47"/>
      <c r="O111" s="47"/>
      <c r="P111" s="47"/>
      <c r="Q111" s="47"/>
      <c r="R111" s="47"/>
      <c r="S111" s="47"/>
    </row>
    <row r="112" spans="1:19" s="48" customFormat="1" ht="25.5" customHeight="1" x14ac:dyDescent="0.35">
      <c r="A112" s="47"/>
      <c r="B112" s="47"/>
      <c r="C112" s="53"/>
      <c r="D112" s="49"/>
      <c r="E112" s="50" t="str">
        <f>IF('Finish Times'!$C112="","",'Finish Times'!$D112-VLOOKUP($C112,'List of Entrants'!$A$4:$G$954,7,0))</f>
        <v/>
      </c>
      <c r="F112" s="47"/>
      <c r="G112" s="47"/>
      <c r="H112" s="47"/>
      <c r="I112" s="47"/>
      <c r="J112" s="47"/>
      <c r="K112" s="47"/>
      <c r="L112" s="47"/>
      <c r="M112" s="47"/>
      <c r="N112" s="47"/>
      <c r="O112" s="47"/>
      <c r="P112" s="47"/>
      <c r="Q112" s="47"/>
      <c r="R112" s="47"/>
      <c r="S112" s="47"/>
    </row>
    <row r="113" spans="1:19" s="48" customFormat="1" ht="25.5" customHeight="1" x14ac:dyDescent="0.35">
      <c r="A113" s="47"/>
      <c r="B113" s="47"/>
      <c r="C113" s="53"/>
      <c r="D113" s="49"/>
      <c r="E113" s="50" t="str">
        <f>IF('Finish Times'!$C113="","",'Finish Times'!$D113-VLOOKUP($C113,'List of Entrants'!$A$4:$G$954,7,0))</f>
        <v/>
      </c>
      <c r="F113" s="47"/>
      <c r="G113" s="47"/>
      <c r="H113" s="47"/>
      <c r="I113" s="47"/>
      <c r="J113" s="47"/>
      <c r="K113" s="47"/>
      <c r="L113" s="47"/>
      <c r="M113" s="47"/>
      <c r="N113" s="47"/>
      <c r="O113" s="47"/>
      <c r="P113" s="47"/>
      <c r="Q113" s="47"/>
      <c r="R113" s="47"/>
      <c r="S113" s="47"/>
    </row>
    <row r="114" spans="1:19" s="48" customFormat="1" ht="25.5" customHeight="1" x14ac:dyDescent="0.35">
      <c r="A114" s="47"/>
      <c r="B114" s="47"/>
      <c r="C114" s="53"/>
      <c r="D114" s="49"/>
      <c r="E114" s="50" t="str">
        <f>IF('Finish Times'!$C114="","",'Finish Times'!$D114-VLOOKUP($C114,'List of Entrants'!$A$4:$G$954,7,0))</f>
        <v/>
      </c>
      <c r="F114" s="47"/>
      <c r="G114" s="47"/>
      <c r="H114" s="47"/>
      <c r="I114" s="47"/>
      <c r="J114" s="47"/>
      <c r="K114" s="47"/>
      <c r="L114" s="47"/>
      <c r="M114" s="47"/>
      <c r="N114" s="47"/>
      <c r="O114" s="47"/>
      <c r="P114" s="47"/>
      <c r="Q114" s="47"/>
      <c r="R114" s="47"/>
      <c r="S114" s="47"/>
    </row>
    <row r="115" spans="1:19" s="48" customFormat="1" ht="25.5" customHeight="1" x14ac:dyDescent="0.35">
      <c r="A115" s="47"/>
      <c r="B115" s="47"/>
      <c r="C115" s="53"/>
      <c r="D115" s="49"/>
      <c r="E115" s="50" t="str">
        <f>IF('Finish Times'!$C115="","",'Finish Times'!$D115-VLOOKUP($C115,'List of Entrants'!$A$4:$G$954,7,0))</f>
        <v/>
      </c>
      <c r="F115" s="47"/>
      <c r="G115" s="47"/>
      <c r="H115" s="47"/>
      <c r="I115" s="47"/>
      <c r="J115" s="47"/>
      <c r="K115" s="47"/>
      <c r="L115" s="47"/>
      <c r="M115" s="47"/>
      <c r="N115" s="47"/>
      <c r="O115" s="47"/>
      <c r="P115" s="47"/>
      <c r="Q115" s="47"/>
      <c r="R115" s="47"/>
      <c r="S115" s="47"/>
    </row>
    <row r="116" spans="1:19" s="48" customFormat="1" ht="25.5" customHeight="1" x14ac:dyDescent="0.35">
      <c r="A116" s="47"/>
      <c r="B116" s="47"/>
      <c r="C116" s="53"/>
      <c r="D116" s="49"/>
      <c r="E116" s="50" t="str">
        <f>IF('Finish Times'!$C116="","",'Finish Times'!$D116-VLOOKUP($C116,'List of Entrants'!$A$4:$G$954,7,0))</f>
        <v/>
      </c>
      <c r="F116" s="47"/>
      <c r="G116" s="47"/>
      <c r="H116" s="47"/>
      <c r="I116" s="47"/>
      <c r="J116" s="47"/>
      <c r="K116" s="47"/>
      <c r="L116" s="47"/>
      <c r="M116" s="47"/>
      <c r="N116" s="47"/>
      <c r="O116" s="47"/>
      <c r="P116" s="47"/>
      <c r="Q116" s="47"/>
      <c r="R116" s="47"/>
      <c r="S116" s="47"/>
    </row>
    <row r="117" spans="1:19" s="48" customFormat="1" ht="25.5" customHeight="1" x14ac:dyDescent="0.35">
      <c r="A117" s="47"/>
      <c r="B117" s="47"/>
      <c r="C117" s="53"/>
      <c r="D117" s="49"/>
      <c r="E117" s="50" t="str">
        <f>IF('Finish Times'!$C117="","",'Finish Times'!$D117-VLOOKUP($C117,'List of Entrants'!$A$4:$G$954,7,0))</f>
        <v/>
      </c>
      <c r="F117" s="47"/>
      <c r="G117" s="47"/>
      <c r="H117" s="47"/>
      <c r="I117" s="47"/>
      <c r="J117" s="47"/>
      <c r="K117" s="47"/>
      <c r="L117" s="47"/>
      <c r="M117" s="47"/>
      <c r="N117" s="47"/>
      <c r="O117" s="47"/>
      <c r="P117" s="47"/>
      <c r="Q117" s="47"/>
      <c r="R117" s="47"/>
      <c r="S117" s="47"/>
    </row>
    <row r="118" spans="1:19" s="48" customFormat="1" ht="25.5" customHeight="1" x14ac:dyDescent="0.35">
      <c r="A118" s="47"/>
      <c r="B118" s="47"/>
      <c r="C118" s="53"/>
      <c r="D118" s="49"/>
      <c r="E118" s="50" t="str">
        <f>IF('Finish Times'!$C118="","",'Finish Times'!$D118-VLOOKUP($C118,'List of Entrants'!$A$4:$G$954,7,0))</f>
        <v/>
      </c>
      <c r="F118" s="47"/>
      <c r="G118" s="47"/>
      <c r="H118" s="47"/>
      <c r="I118" s="47"/>
      <c r="J118" s="47"/>
      <c r="K118" s="47"/>
      <c r="L118" s="47"/>
      <c r="M118" s="47"/>
      <c r="N118" s="47"/>
      <c r="O118" s="47"/>
      <c r="P118" s="47"/>
      <c r="Q118" s="47"/>
      <c r="R118" s="47"/>
      <c r="S118" s="47"/>
    </row>
    <row r="119" spans="1:19" s="48" customFormat="1" ht="25.5" customHeight="1" x14ac:dyDescent="0.35">
      <c r="A119" s="47"/>
      <c r="B119" s="47"/>
      <c r="C119" s="53"/>
      <c r="D119" s="52"/>
      <c r="E119" s="50" t="str">
        <f>IF('Finish Times'!$C119="","",'Finish Times'!$D119-VLOOKUP($C119,'List of Entrants'!$A$4:$G$954,7,0))</f>
        <v/>
      </c>
      <c r="F119" s="47"/>
      <c r="G119" s="47"/>
      <c r="H119" s="47"/>
      <c r="I119" s="47"/>
      <c r="J119" s="47"/>
      <c r="K119" s="47"/>
      <c r="L119" s="47"/>
      <c r="M119" s="47"/>
      <c r="N119" s="47"/>
      <c r="O119" s="47"/>
      <c r="P119" s="47"/>
      <c r="Q119" s="47"/>
      <c r="R119" s="47"/>
      <c r="S119" s="47"/>
    </row>
    <row r="120" spans="1:19" s="48" customFormat="1" ht="25.5" customHeight="1" x14ac:dyDescent="0.35">
      <c r="A120" s="47"/>
      <c r="B120" s="47"/>
      <c r="C120" s="53"/>
      <c r="D120" s="52"/>
      <c r="E120" s="50" t="str">
        <f>IF('Finish Times'!$C120="","",'Finish Times'!$D120-VLOOKUP($C120,'List of Entrants'!$A$4:$G$954,7,0))</f>
        <v/>
      </c>
      <c r="F120" s="47"/>
      <c r="G120" s="47"/>
      <c r="H120" s="47"/>
      <c r="I120" s="47"/>
      <c r="J120" s="47"/>
      <c r="K120" s="47"/>
      <c r="L120" s="47"/>
      <c r="M120" s="47"/>
      <c r="N120" s="47"/>
      <c r="O120" s="47"/>
      <c r="P120" s="47"/>
      <c r="Q120" s="47"/>
      <c r="R120" s="47"/>
      <c r="S120" s="47"/>
    </row>
    <row r="121" spans="1:19" s="48" customFormat="1" ht="25.5" customHeight="1" x14ac:dyDescent="0.35">
      <c r="A121" s="47"/>
      <c r="B121" s="47"/>
      <c r="C121" s="53"/>
      <c r="D121" s="52"/>
      <c r="E121" s="50" t="str">
        <f>IF('Finish Times'!$C121="","",'Finish Times'!$D121-VLOOKUP($C121,'List of Entrants'!$A$4:$G$954,7,0))</f>
        <v/>
      </c>
      <c r="F121" s="47"/>
      <c r="G121" s="47"/>
      <c r="H121" s="47"/>
      <c r="I121" s="47"/>
      <c r="J121" s="47"/>
      <c r="K121" s="47"/>
      <c r="L121" s="47"/>
      <c r="M121" s="47"/>
      <c r="N121" s="47"/>
      <c r="O121" s="47"/>
      <c r="P121" s="47"/>
      <c r="Q121" s="47"/>
      <c r="R121" s="47"/>
      <c r="S121" s="47"/>
    </row>
    <row r="122" spans="1:19" s="48" customFormat="1" ht="25.5" customHeight="1" x14ac:dyDescent="0.35">
      <c r="A122" s="47"/>
      <c r="B122" s="47"/>
      <c r="C122" s="53"/>
      <c r="D122" s="52"/>
      <c r="E122" s="50" t="str">
        <f>IF('Finish Times'!$C122="","",'Finish Times'!$D122-VLOOKUP($C122,'List of Entrants'!$A$4:$G$954,7,0))</f>
        <v/>
      </c>
      <c r="F122" s="47"/>
      <c r="G122" s="47"/>
      <c r="H122" s="47"/>
      <c r="I122" s="47"/>
      <c r="J122" s="47"/>
      <c r="K122" s="47"/>
      <c r="L122" s="47"/>
      <c r="M122" s="47"/>
      <c r="N122" s="47"/>
      <c r="O122" s="47"/>
      <c r="P122" s="47"/>
      <c r="Q122" s="47"/>
      <c r="R122" s="47"/>
      <c r="S122" s="47"/>
    </row>
    <row r="123" spans="1:19" s="48" customFormat="1" ht="25.5" customHeight="1" x14ac:dyDescent="0.35">
      <c r="A123" s="47"/>
      <c r="B123" s="47"/>
      <c r="C123" s="53"/>
      <c r="D123" s="52"/>
      <c r="E123" s="50" t="str">
        <f>IF('Finish Times'!$C123="","",'Finish Times'!$D123-VLOOKUP($C123,'List of Entrants'!$A$4:$G$954,7,0))</f>
        <v/>
      </c>
      <c r="F123" s="47"/>
      <c r="G123" s="47"/>
      <c r="H123" s="47"/>
      <c r="I123" s="47"/>
      <c r="J123" s="47"/>
      <c r="K123" s="47"/>
      <c r="L123" s="47"/>
      <c r="M123" s="47"/>
      <c r="N123" s="47"/>
      <c r="O123" s="47"/>
      <c r="P123" s="47"/>
      <c r="Q123" s="47"/>
      <c r="R123" s="47"/>
      <c r="S123" s="47"/>
    </row>
    <row r="124" spans="1:19" s="48" customFormat="1" ht="25.5" customHeight="1" x14ac:dyDescent="0.35">
      <c r="A124" s="47"/>
      <c r="B124" s="47"/>
      <c r="C124" s="53"/>
      <c r="D124" s="52"/>
      <c r="E124" s="50" t="str">
        <f>IF('Finish Times'!$C124="","",'Finish Times'!$D124-VLOOKUP($C124,'List of Entrants'!$A$4:$G$954,7,0))</f>
        <v/>
      </c>
      <c r="F124" s="47"/>
      <c r="G124" s="47"/>
      <c r="H124" s="47"/>
      <c r="I124" s="47"/>
      <c r="J124" s="47"/>
      <c r="K124" s="47"/>
      <c r="L124" s="47"/>
      <c r="M124" s="47"/>
      <c r="N124" s="47"/>
      <c r="O124" s="47"/>
      <c r="P124" s="47"/>
      <c r="Q124" s="47"/>
      <c r="R124" s="47"/>
      <c r="S124" s="47"/>
    </row>
    <row r="125" spans="1:19" s="48" customFormat="1" ht="25.5" customHeight="1" x14ac:dyDescent="0.35">
      <c r="A125" s="47"/>
      <c r="B125" s="47"/>
      <c r="C125" s="53"/>
      <c r="D125" s="52"/>
      <c r="E125" s="50" t="str">
        <f>IF('Finish Times'!$C125="","",'Finish Times'!$D125-VLOOKUP($C125,'List of Entrants'!$A$4:$G$954,7,0))</f>
        <v/>
      </c>
      <c r="F125" s="47"/>
      <c r="G125" s="47"/>
      <c r="H125" s="47"/>
      <c r="I125" s="47"/>
      <c r="J125" s="47"/>
      <c r="K125" s="47"/>
      <c r="L125" s="47"/>
      <c r="M125" s="47"/>
      <c r="N125" s="47"/>
      <c r="O125" s="47"/>
      <c r="P125" s="47"/>
      <c r="Q125" s="47"/>
      <c r="R125" s="47"/>
      <c r="S125" s="47"/>
    </row>
    <row r="126" spans="1:19" s="48" customFormat="1" ht="25.5" customHeight="1" x14ac:dyDescent="0.35">
      <c r="A126" s="47"/>
      <c r="B126" s="47"/>
      <c r="C126" s="53"/>
      <c r="D126" s="52"/>
      <c r="E126" s="50" t="str">
        <f>IF('Finish Times'!$C126="","",'Finish Times'!$D126-VLOOKUP($C126,'List of Entrants'!$A$4:$G$954,7,0))</f>
        <v/>
      </c>
      <c r="F126" s="47"/>
      <c r="G126" s="47"/>
      <c r="H126" s="47"/>
      <c r="I126" s="47"/>
      <c r="J126" s="47"/>
      <c r="K126" s="47"/>
      <c r="L126" s="47"/>
      <c r="M126" s="47"/>
      <c r="N126" s="47"/>
      <c r="O126" s="47"/>
      <c r="P126" s="47"/>
      <c r="Q126" s="47"/>
      <c r="R126" s="47"/>
      <c r="S126" s="47"/>
    </row>
    <row r="127" spans="1:19" s="48" customFormat="1" ht="25.5" customHeight="1" x14ac:dyDescent="0.35">
      <c r="A127" s="47"/>
      <c r="B127" s="47"/>
      <c r="C127" s="53"/>
      <c r="D127" s="52"/>
      <c r="E127" s="50" t="str">
        <f>IF('Finish Times'!$C127="","",'Finish Times'!$D127-VLOOKUP($C127,'List of Entrants'!$A$4:$G$954,7,0))</f>
        <v/>
      </c>
      <c r="F127" s="47"/>
      <c r="G127" s="47"/>
      <c r="H127" s="47"/>
      <c r="I127" s="47"/>
      <c r="J127" s="47"/>
      <c r="K127" s="47"/>
      <c r="L127" s="47"/>
      <c r="M127" s="47"/>
      <c r="N127" s="47"/>
      <c r="O127" s="47"/>
      <c r="P127" s="47"/>
      <c r="Q127" s="47"/>
      <c r="R127" s="47"/>
      <c r="S127" s="47"/>
    </row>
    <row r="128" spans="1:19" s="48" customFormat="1" ht="25.5" customHeight="1" x14ac:dyDescent="0.35">
      <c r="A128" s="47"/>
      <c r="B128" s="47"/>
      <c r="C128" s="53"/>
      <c r="D128" s="52"/>
      <c r="E128" s="50" t="str">
        <f>IF('Finish Times'!$C128="","",'Finish Times'!$D128-VLOOKUP($C128,'List of Entrants'!$A$4:$G$954,7,0))</f>
        <v/>
      </c>
      <c r="F128" s="47"/>
      <c r="G128" s="47"/>
      <c r="H128" s="47"/>
      <c r="I128" s="47"/>
      <c r="J128" s="47"/>
      <c r="K128" s="47"/>
      <c r="L128" s="47"/>
      <c r="M128" s="47"/>
      <c r="N128" s="47"/>
      <c r="O128" s="47"/>
      <c r="P128" s="47"/>
      <c r="Q128" s="47"/>
      <c r="R128" s="47"/>
      <c r="S128" s="47"/>
    </row>
    <row r="129" spans="1:19" s="48" customFormat="1" ht="25.5" customHeight="1" x14ac:dyDescent="0.35">
      <c r="A129" s="47"/>
      <c r="B129" s="47"/>
      <c r="C129" s="53"/>
      <c r="D129" s="52"/>
      <c r="E129" s="50" t="str">
        <f>IF('Finish Times'!$C129="","",'Finish Times'!$D129-VLOOKUP($C129,'List of Entrants'!$A$4:$G$954,7,0))</f>
        <v/>
      </c>
      <c r="F129" s="47"/>
      <c r="G129" s="47"/>
      <c r="H129" s="47"/>
      <c r="I129" s="47"/>
      <c r="J129" s="47"/>
      <c r="K129" s="47"/>
      <c r="L129" s="47"/>
      <c r="M129" s="47"/>
      <c r="N129" s="47"/>
      <c r="O129" s="47"/>
      <c r="P129" s="47"/>
      <c r="Q129" s="47"/>
      <c r="R129" s="47"/>
      <c r="S129" s="47"/>
    </row>
    <row r="130" spans="1:19" s="48" customFormat="1" ht="25.5" customHeight="1" x14ac:dyDescent="0.35">
      <c r="A130" s="47"/>
      <c r="B130" s="47"/>
      <c r="C130" s="53"/>
      <c r="D130" s="52"/>
      <c r="E130" s="50" t="str">
        <f>IF('Finish Times'!$C130="","",'Finish Times'!$D130-VLOOKUP($C130,'List of Entrants'!$A$4:$G$954,7,0))</f>
        <v/>
      </c>
      <c r="F130" s="47"/>
      <c r="G130" s="47"/>
      <c r="H130" s="47"/>
      <c r="I130" s="47"/>
      <c r="J130" s="47"/>
      <c r="K130" s="47"/>
      <c r="L130" s="47"/>
      <c r="M130" s="47"/>
      <c r="N130" s="47"/>
      <c r="O130" s="47"/>
      <c r="P130" s="47"/>
      <c r="Q130" s="47"/>
      <c r="R130" s="47"/>
      <c r="S130" s="47"/>
    </row>
    <row r="131" spans="1:19" s="48" customFormat="1" ht="25.5" customHeight="1" x14ac:dyDescent="0.35">
      <c r="A131" s="47"/>
      <c r="B131" s="47"/>
      <c r="C131" s="53"/>
      <c r="D131" s="52"/>
      <c r="E131" s="50" t="str">
        <f>IF('Finish Times'!$C131="","",'Finish Times'!$D131-VLOOKUP($C131,'List of Entrants'!$A$4:$G$954,7,0))</f>
        <v/>
      </c>
      <c r="F131" s="47"/>
      <c r="G131" s="47"/>
      <c r="H131" s="47"/>
      <c r="I131" s="47"/>
      <c r="J131" s="47"/>
      <c r="K131" s="47"/>
      <c r="L131" s="47"/>
      <c r="M131" s="47"/>
      <c r="N131" s="47"/>
      <c r="O131" s="47"/>
      <c r="P131" s="47"/>
      <c r="Q131" s="47"/>
      <c r="R131" s="47"/>
      <c r="S131" s="47"/>
    </row>
    <row r="132" spans="1:19" s="48" customFormat="1" ht="25.5" customHeight="1" x14ac:dyDescent="0.35">
      <c r="A132" s="47"/>
      <c r="B132" s="47"/>
      <c r="C132" s="53"/>
      <c r="D132" s="52"/>
      <c r="E132" s="50" t="str">
        <f>IF('Finish Times'!$C132="","",'Finish Times'!$D132-VLOOKUP($C132,'List of Entrants'!$A$4:$G$954,7,0))</f>
        <v/>
      </c>
      <c r="F132" s="47"/>
      <c r="G132" s="47"/>
      <c r="H132" s="47"/>
      <c r="I132" s="47"/>
      <c r="J132" s="47"/>
      <c r="K132" s="47"/>
      <c r="L132" s="47"/>
      <c r="M132" s="47"/>
      <c r="N132" s="47"/>
      <c r="O132" s="47"/>
      <c r="P132" s="47"/>
      <c r="Q132" s="47"/>
      <c r="R132" s="47"/>
      <c r="S132" s="47"/>
    </row>
    <row r="133" spans="1:19" s="48" customFormat="1" ht="25.5" customHeight="1" x14ac:dyDescent="0.35">
      <c r="A133" s="47"/>
      <c r="B133" s="47"/>
      <c r="C133" s="53"/>
      <c r="D133" s="52"/>
      <c r="E133" s="50" t="str">
        <f>IF('Finish Times'!$C133="","",'Finish Times'!$D133-VLOOKUP($C133,'List of Entrants'!$A$4:$G$954,7,0))</f>
        <v/>
      </c>
      <c r="F133" s="47"/>
      <c r="G133" s="47"/>
      <c r="H133" s="47"/>
      <c r="I133" s="47"/>
      <c r="J133" s="47"/>
      <c r="K133" s="47"/>
      <c r="L133" s="47"/>
      <c r="M133" s="47"/>
      <c r="N133" s="47"/>
      <c r="O133" s="47"/>
      <c r="P133" s="47"/>
      <c r="Q133" s="47"/>
      <c r="R133" s="47"/>
      <c r="S133" s="47"/>
    </row>
    <row r="134" spans="1:19" s="48" customFormat="1" ht="25.5" customHeight="1" x14ac:dyDescent="0.35">
      <c r="A134" s="47"/>
      <c r="B134" s="47"/>
      <c r="C134" s="53"/>
      <c r="D134" s="52"/>
      <c r="E134" s="50" t="str">
        <f>IF('Finish Times'!$C134="","",'Finish Times'!$D134-VLOOKUP($C134,'List of Entrants'!$A$4:$G$954,7,0))</f>
        <v/>
      </c>
      <c r="F134" s="47"/>
      <c r="G134" s="47"/>
      <c r="H134" s="47"/>
      <c r="I134" s="47"/>
      <c r="J134" s="47"/>
      <c r="K134" s="47"/>
      <c r="L134" s="47"/>
      <c r="M134" s="47"/>
      <c r="N134" s="47"/>
      <c r="O134" s="47"/>
      <c r="P134" s="47"/>
      <c r="Q134" s="47"/>
      <c r="R134" s="47"/>
      <c r="S134" s="47"/>
    </row>
    <row r="135" spans="1:19" s="48" customFormat="1" ht="25.5" customHeight="1" x14ac:dyDescent="0.35">
      <c r="A135" s="47"/>
      <c r="B135" s="47"/>
      <c r="C135" s="53"/>
      <c r="D135" s="52"/>
      <c r="E135" s="50" t="str">
        <f>IF('Finish Times'!$C135="","",'Finish Times'!$D135-VLOOKUP($C135,'List of Entrants'!$A$4:$G$954,7,0))</f>
        <v/>
      </c>
      <c r="F135" s="47"/>
      <c r="G135" s="47"/>
      <c r="H135" s="47"/>
      <c r="I135" s="47"/>
      <c r="J135" s="47"/>
      <c r="K135" s="47"/>
      <c r="L135" s="47"/>
      <c r="M135" s="47"/>
      <c r="N135" s="47"/>
      <c r="O135" s="47"/>
      <c r="P135" s="47"/>
      <c r="Q135" s="47"/>
      <c r="R135" s="47"/>
      <c r="S135" s="47"/>
    </row>
    <row r="136" spans="1:19" s="48" customFormat="1" ht="25.5" customHeight="1" x14ac:dyDescent="0.35">
      <c r="A136" s="47"/>
      <c r="B136" s="47"/>
      <c r="C136" s="53"/>
      <c r="D136" s="52"/>
      <c r="E136" s="50" t="str">
        <f>IF('Finish Times'!$C136="","",'Finish Times'!$D136-VLOOKUP($C136,'List of Entrants'!$A$4:$G$954,7,0))</f>
        <v/>
      </c>
      <c r="F136" s="47"/>
      <c r="G136" s="47"/>
      <c r="H136" s="47"/>
      <c r="I136" s="47"/>
      <c r="J136" s="47"/>
      <c r="K136" s="47"/>
      <c r="L136" s="47"/>
      <c r="M136" s="47"/>
      <c r="N136" s="47"/>
      <c r="O136" s="47"/>
      <c r="P136" s="47"/>
      <c r="Q136" s="47"/>
      <c r="R136" s="47"/>
      <c r="S136" s="47"/>
    </row>
    <row r="137" spans="1:19" s="48" customFormat="1" ht="25.5" customHeight="1" x14ac:dyDescent="0.35">
      <c r="A137" s="47"/>
      <c r="B137" s="47"/>
      <c r="C137" s="53"/>
      <c r="D137" s="52"/>
      <c r="E137" s="50" t="str">
        <f>IF('Finish Times'!$C137="","",'Finish Times'!$D137-VLOOKUP($C137,'List of Entrants'!$A$4:$G$954,7,0))</f>
        <v/>
      </c>
      <c r="F137" s="47"/>
      <c r="G137" s="47"/>
      <c r="H137" s="47"/>
      <c r="I137" s="47"/>
      <c r="J137" s="47"/>
      <c r="K137" s="47"/>
      <c r="L137" s="47"/>
      <c r="M137" s="47"/>
      <c r="N137" s="47"/>
      <c r="O137" s="47"/>
      <c r="P137" s="47"/>
      <c r="Q137" s="47"/>
      <c r="R137" s="47"/>
      <c r="S137" s="47"/>
    </row>
    <row r="138" spans="1:19" s="48" customFormat="1" ht="25.5" customHeight="1" x14ac:dyDescent="0.35">
      <c r="A138" s="47"/>
      <c r="B138" s="47"/>
      <c r="C138" s="53"/>
      <c r="D138" s="52"/>
      <c r="E138" s="50" t="str">
        <f>IF('Finish Times'!$C138="","",'Finish Times'!$D138-VLOOKUP($C138,'List of Entrants'!$A$4:$G$954,7,0))</f>
        <v/>
      </c>
      <c r="F138" s="47"/>
      <c r="G138" s="47"/>
      <c r="H138" s="47"/>
      <c r="I138" s="47"/>
      <c r="J138" s="47"/>
      <c r="K138" s="47"/>
      <c r="L138" s="47"/>
      <c r="M138" s="47"/>
      <c r="N138" s="47"/>
      <c r="O138" s="47"/>
      <c r="P138" s="47"/>
      <c r="Q138" s="47"/>
      <c r="R138" s="47"/>
      <c r="S138" s="47"/>
    </row>
    <row r="139" spans="1:19" s="48" customFormat="1" ht="25.5" customHeight="1" x14ac:dyDescent="0.35">
      <c r="A139" s="47"/>
      <c r="B139" s="47"/>
      <c r="C139" s="53"/>
      <c r="D139" s="52"/>
      <c r="E139" s="50" t="str">
        <f>IF('Finish Times'!$C139="","",'Finish Times'!$D139-VLOOKUP($C139,'List of Entrants'!$A$4:$G$954,7,0))</f>
        <v/>
      </c>
      <c r="F139" s="47"/>
      <c r="G139" s="47"/>
      <c r="H139" s="47"/>
      <c r="I139" s="47"/>
      <c r="J139" s="47"/>
      <c r="K139" s="47"/>
      <c r="L139" s="47"/>
      <c r="M139" s="47"/>
      <c r="N139" s="47"/>
      <c r="O139" s="47"/>
      <c r="P139" s="47"/>
      <c r="Q139" s="47"/>
      <c r="R139" s="47"/>
      <c r="S139" s="47"/>
    </row>
    <row r="140" spans="1:19" s="48" customFormat="1" ht="25.5" customHeight="1" x14ac:dyDescent="0.35">
      <c r="A140" s="47"/>
      <c r="B140" s="47"/>
      <c r="C140" s="53"/>
      <c r="D140" s="52"/>
      <c r="E140" s="50" t="str">
        <f>IF('Finish Times'!$C140="","",'Finish Times'!$D140-VLOOKUP($C140,'List of Entrants'!$A$4:$G$954,7,0))</f>
        <v/>
      </c>
      <c r="F140" s="47"/>
      <c r="G140" s="47"/>
      <c r="H140" s="47"/>
      <c r="I140" s="47"/>
      <c r="J140" s="47"/>
      <c r="K140" s="47"/>
      <c r="L140" s="47"/>
      <c r="M140" s="47"/>
      <c r="N140" s="47"/>
      <c r="O140" s="47"/>
      <c r="P140" s="47"/>
      <c r="Q140" s="47"/>
      <c r="R140" s="47"/>
      <c r="S140" s="47"/>
    </row>
    <row r="141" spans="1:19" s="48" customFormat="1" ht="25.5" customHeight="1" x14ac:dyDescent="0.35">
      <c r="A141" s="47"/>
      <c r="B141" s="47"/>
      <c r="C141" s="53"/>
      <c r="D141" s="52"/>
      <c r="E141" s="50" t="str">
        <f>IF('Finish Times'!$C141="","",'Finish Times'!$D141-VLOOKUP($C141,'List of Entrants'!$A$4:$G$954,7,0))</f>
        <v/>
      </c>
      <c r="F141" s="47"/>
      <c r="G141" s="47"/>
      <c r="H141" s="47"/>
      <c r="I141" s="47"/>
      <c r="J141" s="47"/>
      <c r="K141" s="47"/>
      <c r="L141" s="47"/>
      <c r="M141" s="47"/>
      <c r="N141" s="47"/>
      <c r="O141" s="47"/>
      <c r="P141" s="47"/>
      <c r="Q141" s="47"/>
      <c r="R141" s="47"/>
      <c r="S141" s="47"/>
    </row>
    <row r="142" spans="1:19" s="48" customFormat="1" ht="25.5" customHeight="1" x14ac:dyDescent="0.35">
      <c r="A142" s="47"/>
      <c r="B142" s="47"/>
      <c r="C142" s="53"/>
      <c r="D142" s="52"/>
      <c r="E142" s="50" t="str">
        <f>IF('Finish Times'!$C142="","",'Finish Times'!$D142-VLOOKUP($C142,'List of Entrants'!$A$4:$G$954,7,0))</f>
        <v/>
      </c>
      <c r="F142" s="47"/>
      <c r="G142" s="47"/>
      <c r="H142" s="47"/>
      <c r="I142" s="47"/>
      <c r="J142" s="47"/>
      <c r="K142" s="47"/>
      <c r="L142" s="47"/>
      <c r="M142" s="47"/>
      <c r="N142" s="47"/>
      <c r="O142" s="47"/>
      <c r="P142" s="47"/>
      <c r="Q142" s="47"/>
      <c r="R142" s="47"/>
      <c r="S142" s="47"/>
    </row>
    <row r="143" spans="1:19" s="48" customFormat="1" ht="25.5" customHeight="1" x14ac:dyDescent="0.35">
      <c r="A143" s="47"/>
      <c r="B143" s="47"/>
      <c r="C143" s="53"/>
      <c r="D143" s="52"/>
      <c r="E143" s="50" t="str">
        <f>IF('Finish Times'!$C143="","",'Finish Times'!$D143-VLOOKUP($C143,'List of Entrants'!$A$4:$G$954,7,0))</f>
        <v/>
      </c>
      <c r="F143" s="47"/>
      <c r="G143" s="47"/>
      <c r="H143" s="47"/>
      <c r="I143" s="47"/>
      <c r="J143" s="47"/>
      <c r="K143" s="47"/>
      <c r="L143" s="47"/>
      <c r="M143" s="47"/>
      <c r="N143" s="47"/>
      <c r="O143" s="47"/>
      <c r="P143" s="47"/>
      <c r="Q143" s="47"/>
      <c r="R143" s="47"/>
      <c r="S143" s="47"/>
    </row>
    <row r="144" spans="1:19" s="48" customFormat="1" ht="25.5" customHeight="1" x14ac:dyDescent="0.35">
      <c r="A144" s="47"/>
      <c r="B144" s="47"/>
      <c r="C144" s="53"/>
      <c r="D144" s="52"/>
      <c r="E144" s="50" t="str">
        <f>IF('Finish Times'!$C144="","",'Finish Times'!$D144-VLOOKUP($C144,'List of Entrants'!$A$4:$G$954,7,0))</f>
        <v/>
      </c>
      <c r="F144" s="47"/>
      <c r="G144" s="47"/>
      <c r="H144" s="47"/>
      <c r="I144" s="47"/>
      <c r="J144" s="47"/>
      <c r="K144" s="47"/>
      <c r="L144" s="47"/>
      <c r="M144" s="47"/>
      <c r="N144" s="47"/>
      <c r="O144" s="47"/>
      <c r="P144" s="47"/>
      <c r="Q144" s="47"/>
      <c r="R144" s="47"/>
      <c r="S144" s="47"/>
    </row>
    <row r="145" spans="1:19" s="48" customFormat="1" ht="25.5" customHeight="1" x14ac:dyDescent="0.35">
      <c r="A145" s="47"/>
      <c r="B145" s="47"/>
      <c r="C145" s="53"/>
      <c r="D145" s="52"/>
      <c r="E145" s="50" t="str">
        <f>IF('Finish Times'!$C145="","",'Finish Times'!$D145-VLOOKUP($C145,'List of Entrants'!$A$4:$G$954,7,0))</f>
        <v/>
      </c>
      <c r="F145" s="47"/>
      <c r="G145" s="47"/>
      <c r="H145" s="47"/>
      <c r="I145" s="47"/>
      <c r="J145" s="47"/>
      <c r="K145" s="47"/>
      <c r="L145" s="47"/>
      <c r="M145" s="47"/>
      <c r="N145" s="47"/>
      <c r="O145" s="47"/>
      <c r="P145" s="47"/>
      <c r="Q145" s="47"/>
      <c r="R145" s="47"/>
      <c r="S145" s="47"/>
    </row>
    <row r="146" spans="1:19" s="48" customFormat="1" ht="25.5" customHeight="1" x14ac:dyDescent="0.35">
      <c r="A146" s="47"/>
      <c r="B146" s="47"/>
      <c r="C146" s="53"/>
      <c r="D146" s="52"/>
      <c r="E146" s="50" t="str">
        <f>IF('Finish Times'!$C146="","",'Finish Times'!$D146-VLOOKUP($C146,'List of Entrants'!$A$4:$G$954,7,0))</f>
        <v/>
      </c>
      <c r="F146" s="47"/>
      <c r="G146" s="47"/>
      <c r="H146" s="47"/>
      <c r="I146" s="47"/>
      <c r="J146" s="47"/>
      <c r="K146" s="47"/>
      <c r="L146" s="47"/>
      <c r="M146" s="47"/>
      <c r="N146" s="47"/>
      <c r="O146" s="47"/>
      <c r="P146" s="47"/>
      <c r="Q146" s="47"/>
      <c r="R146" s="47"/>
      <c r="S146" s="47"/>
    </row>
    <row r="147" spans="1:19" s="48" customFormat="1" ht="25.5" customHeight="1" x14ac:dyDescent="0.35">
      <c r="A147" s="47"/>
      <c r="B147" s="47"/>
      <c r="C147" s="53"/>
      <c r="D147" s="52"/>
      <c r="E147" s="50" t="str">
        <f>IF('Finish Times'!$C147="","",'Finish Times'!$D147-VLOOKUP($C147,'List of Entrants'!$A$4:$G$954,7,0))</f>
        <v/>
      </c>
      <c r="F147" s="47"/>
      <c r="G147" s="47"/>
      <c r="H147" s="47"/>
      <c r="I147" s="47"/>
      <c r="J147" s="47"/>
      <c r="K147" s="47"/>
      <c r="L147" s="47"/>
      <c r="M147" s="47"/>
      <c r="N147" s="47"/>
      <c r="O147" s="47"/>
      <c r="P147" s="47"/>
      <c r="Q147" s="47"/>
      <c r="R147" s="47"/>
      <c r="S147" s="47"/>
    </row>
    <row r="148" spans="1:19" s="48" customFormat="1" ht="25.5" customHeight="1" x14ac:dyDescent="0.35">
      <c r="A148" s="47"/>
      <c r="B148" s="47"/>
      <c r="C148" s="53"/>
      <c r="D148" s="52"/>
      <c r="E148" s="50" t="str">
        <f>IF('Finish Times'!$C148="","",'Finish Times'!$D148-VLOOKUP($C148,'List of Entrants'!$A$4:$G$954,7,0))</f>
        <v/>
      </c>
      <c r="F148" s="47"/>
      <c r="G148" s="47"/>
      <c r="H148" s="47"/>
      <c r="I148" s="47"/>
      <c r="J148" s="47"/>
      <c r="K148" s="47"/>
      <c r="L148" s="47"/>
      <c r="M148" s="47"/>
      <c r="N148" s="47"/>
      <c r="O148" s="47"/>
      <c r="P148" s="47"/>
      <c r="Q148" s="47"/>
      <c r="R148" s="47"/>
      <c r="S148" s="47"/>
    </row>
    <row r="149" spans="1:19" s="48" customFormat="1" ht="25.5" customHeight="1" x14ac:dyDescent="0.35">
      <c r="A149" s="47"/>
      <c r="B149" s="47"/>
      <c r="C149" s="53"/>
      <c r="D149" s="52"/>
      <c r="E149" s="50" t="str">
        <f>IF('Finish Times'!$C149="","",'Finish Times'!$D149-VLOOKUP($C149,'List of Entrants'!$A$4:$G$954,7,0))</f>
        <v/>
      </c>
      <c r="F149" s="47"/>
      <c r="G149" s="47"/>
      <c r="H149" s="47"/>
      <c r="I149" s="47"/>
      <c r="J149" s="47"/>
      <c r="K149" s="47"/>
      <c r="L149" s="47"/>
      <c r="M149" s="47"/>
      <c r="N149" s="47"/>
      <c r="O149" s="47"/>
      <c r="P149" s="47"/>
      <c r="Q149" s="47"/>
      <c r="R149" s="47"/>
      <c r="S149" s="47"/>
    </row>
    <row r="150" spans="1:19" s="48" customFormat="1" ht="25.5" customHeight="1" x14ac:dyDescent="0.35">
      <c r="A150" s="47"/>
      <c r="B150" s="47"/>
      <c r="C150" s="53"/>
      <c r="D150" s="52"/>
      <c r="E150" s="50" t="str">
        <f>IF('Finish Times'!$C150="","",'Finish Times'!$D150-VLOOKUP($C150,'List of Entrants'!$A$4:$G$954,7,0))</f>
        <v/>
      </c>
      <c r="F150" s="47"/>
      <c r="G150" s="47"/>
      <c r="H150" s="47"/>
      <c r="I150" s="47"/>
      <c r="J150" s="47"/>
      <c r="K150" s="47"/>
      <c r="L150" s="47"/>
      <c r="M150" s="47"/>
      <c r="N150" s="47"/>
      <c r="O150" s="47"/>
      <c r="P150" s="47"/>
      <c r="Q150" s="47"/>
      <c r="R150" s="47"/>
      <c r="S150" s="47"/>
    </row>
    <row r="151" spans="1:19" s="48" customFormat="1" ht="25.5" customHeight="1" x14ac:dyDescent="0.35">
      <c r="A151" s="47"/>
      <c r="B151" s="47"/>
      <c r="C151" s="53"/>
      <c r="D151" s="44"/>
      <c r="E151" s="50" t="str">
        <f>IF('Finish Times'!$C151="","",'Finish Times'!$D151-VLOOKUP($C151,'List of Entrants'!$A$4:$G$954,7,0))</f>
        <v/>
      </c>
      <c r="F151" s="47"/>
      <c r="G151" s="47"/>
      <c r="H151" s="47"/>
      <c r="I151" s="47"/>
      <c r="J151" s="47"/>
      <c r="K151" s="47"/>
      <c r="L151" s="47"/>
      <c r="M151" s="47"/>
      <c r="N151" s="47"/>
      <c r="O151" s="47"/>
      <c r="P151" s="47"/>
      <c r="Q151" s="47"/>
      <c r="R151" s="47"/>
      <c r="S151" s="47"/>
    </row>
    <row r="152" spans="1:19" s="48" customFormat="1" ht="25.5" customHeight="1" x14ac:dyDescent="0.35">
      <c r="A152" s="47"/>
      <c r="B152" s="47"/>
      <c r="C152" s="53"/>
      <c r="D152" s="44"/>
      <c r="E152" s="50" t="str">
        <f>IF('Finish Times'!$C152="","",'Finish Times'!$D152-VLOOKUP($C152,'List of Entrants'!$A$4:$G$954,7,0))</f>
        <v/>
      </c>
      <c r="F152" s="47"/>
      <c r="G152" s="47"/>
      <c r="H152" s="47"/>
      <c r="I152" s="47"/>
      <c r="J152" s="47"/>
      <c r="K152" s="47"/>
      <c r="L152" s="47"/>
      <c r="M152" s="47"/>
      <c r="N152" s="47"/>
      <c r="O152" s="47"/>
      <c r="P152" s="47"/>
      <c r="Q152" s="47"/>
      <c r="R152" s="47"/>
      <c r="S152" s="47"/>
    </row>
    <row r="153" spans="1:19" s="48" customFormat="1" ht="25.5" customHeight="1" x14ac:dyDescent="0.35">
      <c r="A153" s="47"/>
      <c r="B153" s="47"/>
      <c r="C153" s="53"/>
      <c r="D153" s="44"/>
      <c r="E153" s="50" t="str">
        <f>IF('Finish Times'!$C153="","",'Finish Times'!$D153-VLOOKUP($C153,'List of Entrants'!$A$4:$G$954,7,0))</f>
        <v/>
      </c>
      <c r="F153" s="47"/>
      <c r="G153" s="47"/>
      <c r="H153" s="47"/>
      <c r="I153" s="47"/>
      <c r="J153" s="47"/>
      <c r="K153" s="47"/>
      <c r="L153" s="47"/>
      <c r="M153" s="47"/>
      <c r="N153" s="47"/>
      <c r="O153" s="47"/>
      <c r="P153" s="47"/>
      <c r="Q153" s="47"/>
      <c r="R153" s="47"/>
      <c r="S153" s="47"/>
    </row>
    <row r="154" spans="1:19" s="48" customFormat="1" ht="25.5" customHeight="1" x14ac:dyDescent="0.35">
      <c r="A154" s="47"/>
      <c r="B154" s="47"/>
      <c r="C154" s="53"/>
      <c r="D154" s="44"/>
      <c r="E154" s="50" t="str">
        <f>IF('Finish Times'!$C154="","",'Finish Times'!$D154-VLOOKUP($C154,'List of Entrants'!$A$4:$G$954,7,0))</f>
        <v/>
      </c>
      <c r="F154" s="47"/>
      <c r="G154" s="47"/>
      <c r="H154" s="47"/>
      <c r="I154" s="47"/>
      <c r="J154" s="47"/>
      <c r="K154" s="47"/>
      <c r="L154" s="47"/>
      <c r="M154" s="47"/>
      <c r="N154" s="47"/>
      <c r="O154" s="47"/>
      <c r="P154" s="47"/>
      <c r="Q154" s="47"/>
      <c r="R154" s="47"/>
      <c r="S154" s="47"/>
    </row>
    <row r="155" spans="1:19" s="48" customFormat="1" ht="25.5" customHeight="1" x14ac:dyDescent="0.35">
      <c r="A155" s="47"/>
      <c r="B155" s="47"/>
      <c r="C155" s="53"/>
      <c r="D155" s="44"/>
      <c r="E155" s="50" t="str">
        <f>IF('Finish Times'!$C155="","",'Finish Times'!$D155-VLOOKUP($C155,'List of Entrants'!$A$4:$G$954,7,0))</f>
        <v/>
      </c>
      <c r="F155" s="47"/>
      <c r="G155" s="47"/>
      <c r="H155" s="47"/>
      <c r="I155" s="47"/>
      <c r="J155" s="47"/>
      <c r="K155" s="47"/>
      <c r="L155" s="47"/>
      <c r="M155" s="47"/>
      <c r="N155" s="47"/>
      <c r="O155" s="47"/>
      <c r="P155" s="47"/>
      <c r="Q155" s="47"/>
      <c r="R155" s="47"/>
      <c r="S155" s="47"/>
    </row>
    <row r="156" spans="1:19" s="48" customFormat="1" ht="25.5" customHeight="1" x14ac:dyDescent="0.35">
      <c r="A156" s="47"/>
      <c r="B156" s="47"/>
      <c r="C156" s="53"/>
      <c r="D156" s="44"/>
      <c r="E156" s="50" t="str">
        <f>IF('Finish Times'!$C156="","",'Finish Times'!$D156-VLOOKUP($C156,'List of Entrants'!$A$4:$G$954,7,0))</f>
        <v/>
      </c>
      <c r="F156" s="47"/>
      <c r="G156" s="47"/>
      <c r="H156" s="47"/>
      <c r="I156" s="47"/>
      <c r="J156" s="47"/>
      <c r="K156" s="47"/>
      <c r="L156" s="47"/>
      <c r="M156" s="47"/>
      <c r="N156" s="47"/>
      <c r="O156" s="47"/>
      <c r="P156" s="47"/>
      <c r="Q156" s="47"/>
      <c r="R156" s="47"/>
      <c r="S156" s="47"/>
    </row>
    <row r="157" spans="1:19" s="48" customFormat="1" ht="25.5" customHeight="1" x14ac:dyDescent="0.35">
      <c r="A157" s="47"/>
      <c r="B157" s="47"/>
      <c r="C157" s="53"/>
      <c r="D157" s="44"/>
      <c r="E157" s="50" t="str">
        <f>IF('Finish Times'!$C157="","",'Finish Times'!$D157-VLOOKUP($C157,'List of Entrants'!$A$4:$G$954,7,0))</f>
        <v/>
      </c>
      <c r="F157" s="47"/>
      <c r="G157" s="47"/>
      <c r="H157" s="47"/>
      <c r="I157" s="47"/>
      <c r="J157" s="47"/>
      <c r="K157" s="47"/>
      <c r="L157" s="47"/>
      <c r="M157" s="47"/>
      <c r="N157" s="47"/>
      <c r="O157" s="47"/>
      <c r="P157" s="47"/>
      <c r="Q157" s="47"/>
      <c r="R157" s="47"/>
      <c r="S157" s="47"/>
    </row>
    <row r="158" spans="1:19" s="48" customFormat="1" ht="25.5" customHeight="1" x14ac:dyDescent="0.35">
      <c r="A158" s="47"/>
      <c r="B158" s="47"/>
      <c r="C158" s="53"/>
      <c r="D158" s="44"/>
      <c r="E158" s="50" t="str">
        <f>IF('Finish Times'!$C158="","",'Finish Times'!$D158-VLOOKUP($C158,'List of Entrants'!$A$4:$G$954,7,0))</f>
        <v/>
      </c>
      <c r="F158" s="47"/>
      <c r="G158" s="47"/>
      <c r="H158" s="47"/>
      <c r="I158" s="47"/>
      <c r="J158" s="47"/>
      <c r="K158" s="47"/>
      <c r="L158" s="47"/>
      <c r="M158" s="47"/>
      <c r="N158" s="47"/>
      <c r="O158" s="47"/>
      <c r="P158" s="47"/>
      <c r="Q158" s="47"/>
      <c r="R158" s="47"/>
      <c r="S158" s="47"/>
    </row>
    <row r="159" spans="1:19" s="48" customFormat="1" ht="25.5" customHeight="1" x14ac:dyDescent="0.35">
      <c r="A159" s="47"/>
      <c r="B159" s="47"/>
      <c r="C159" s="53"/>
      <c r="D159" s="44"/>
      <c r="E159" s="50" t="str">
        <f>IF('Finish Times'!$C159="","",'Finish Times'!$D159-VLOOKUP($C159,'List of Entrants'!$A$4:$G$954,7,0))</f>
        <v/>
      </c>
      <c r="F159" s="47"/>
      <c r="G159" s="47"/>
      <c r="H159" s="47"/>
      <c r="I159" s="47"/>
      <c r="J159" s="47"/>
      <c r="K159" s="47"/>
      <c r="L159" s="47"/>
      <c r="M159" s="47"/>
      <c r="N159" s="47"/>
      <c r="O159" s="47"/>
      <c r="P159" s="47"/>
      <c r="Q159" s="47"/>
      <c r="R159" s="47"/>
      <c r="S159" s="47"/>
    </row>
    <row r="160" spans="1:19" s="48" customFormat="1" ht="25.5" customHeight="1" x14ac:dyDescent="0.35">
      <c r="A160" s="47"/>
      <c r="B160" s="47"/>
      <c r="C160" s="53"/>
      <c r="D160" s="44"/>
      <c r="E160" s="50" t="str">
        <f>IF('Finish Times'!$C160="","",'Finish Times'!$D160-VLOOKUP($C160,'List of Entrants'!$A$4:$G$954,7,0))</f>
        <v/>
      </c>
      <c r="F160" s="47"/>
      <c r="G160" s="47"/>
      <c r="H160" s="47"/>
      <c r="I160" s="47"/>
      <c r="J160" s="47"/>
      <c r="K160" s="47"/>
      <c r="L160" s="47"/>
      <c r="M160" s="47"/>
      <c r="N160" s="47"/>
      <c r="O160" s="47"/>
      <c r="P160" s="47"/>
      <c r="Q160" s="47"/>
      <c r="R160" s="47"/>
      <c r="S160" s="47"/>
    </row>
    <row r="161" spans="1:19" s="48" customFormat="1" ht="25.5" customHeight="1" x14ac:dyDescent="0.35">
      <c r="A161" s="47"/>
      <c r="B161" s="47"/>
      <c r="C161" s="53"/>
      <c r="D161" s="44"/>
      <c r="E161" s="50" t="str">
        <f>IF('Finish Times'!$C161="","",'Finish Times'!$D161-VLOOKUP($C161,'List of Entrants'!$A$4:$G$954,7,0))</f>
        <v/>
      </c>
      <c r="F161" s="47"/>
      <c r="G161" s="47"/>
      <c r="H161" s="47"/>
      <c r="I161" s="47"/>
      <c r="J161" s="47"/>
      <c r="K161" s="47"/>
      <c r="L161" s="47"/>
      <c r="M161" s="47"/>
      <c r="N161" s="47"/>
      <c r="O161" s="47"/>
      <c r="P161" s="47"/>
      <c r="Q161" s="47"/>
      <c r="R161" s="47"/>
      <c r="S161" s="47"/>
    </row>
    <row r="162" spans="1:19" s="48" customFormat="1" ht="25.5" customHeight="1" x14ac:dyDescent="0.35">
      <c r="A162" s="47"/>
      <c r="B162" s="47"/>
      <c r="C162" s="53"/>
      <c r="D162" s="44"/>
      <c r="E162" s="50" t="str">
        <f>IF('Finish Times'!$C162="","",'Finish Times'!$D162-VLOOKUP($C162,'List of Entrants'!$A$4:$G$954,7,0))</f>
        <v/>
      </c>
      <c r="F162" s="47"/>
      <c r="G162" s="47"/>
      <c r="H162" s="47"/>
      <c r="I162" s="47"/>
      <c r="J162" s="47"/>
      <c r="K162" s="47"/>
      <c r="L162" s="47"/>
      <c r="M162" s="47"/>
      <c r="N162" s="47"/>
      <c r="O162" s="47"/>
      <c r="P162" s="47"/>
      <c r="Q162" s="47"/>
      <c r="R162" s="47"/>
      <c r="S162" s="47"/>
    </row>
    <row r="163" spans="1:19" s="48" customFormat="1" ht="25.5" customHeight="1" x14ac:dyDescent="0.35">
      <c r="A163" s="47"/>
      <c r="B163" s="47"/>
      <c r="C163" s="53"/>
      <c r="D163" s="44"/>
      <c r="E163" s="50" t="str">
        <f>IF('Finish Times'!$C163="","",'Finish Times'!$D163-VLOOKUP($C163,'List of Entrants'!$A$4:$G$954,7,0))</f>
        <v/>
      </c>
      <c r="F163" s="47"/>
      <c r="G163" s="47"/>
      <c r="H163" s="47"/>
      <c r="I163" s="47"/>
      <c r="J163" s="47"/>
      <c r="K163" s="47"/>
      <c r="L163" s="47"/>
      <c r="M163" s="47"/>
      <c r="N163" s="47"/>
      <c r="O163" s="47"/>
      <c r="P163" s="47"/>
      <c r="Q163" s="47"/>
      <c r="R163" s="47"/>
      <c r="S163" s="47"/>
    </row>
    <row r="164" spans="1:19" s="48" customFormat="1" ht="25.5" customHeight="1" x14ac:dyDescent="0.35">
      <c r="A164" s="47"/>
      <c r="B164" s="47"/>
      <c r="C164" s="53"/>
      <c r="D164" s="44"/>
      <c r="E164" s="50" t="str">
        <f>IF('Finish Times'!$C164="","",'Finish Times'!$D164-VLOOKUP($C164,'List of Entrants'!$A$4:$G$954,7,0))</f>
        <v/>
      </c>
      <c r="F164" s="47"/>
      <c r="G164" s="47"/>
      <c r="H164" s="47"/>
      <c r="I164" s="47"/>
      <c r="J164" s="47"/>
      <c r="K164" s="47"/>
      <c r="L164" s="47"/>
      <c r="M164" s="47"/>
      <c r="N164" s="47"/>
      <c r="O164" s="47"/>
      <c r="P164" s="47"/>
      <c r="Q164" s="47"/>
      <c r="R164" s="47"/>
      <c r="S164" s="47"/>
    </row>
    <row r="165" spans="1:19" s="48" customFormat="1" ht="25.5" customHeight="1" x14ac:dyDescent="0.35">
      <c r="A165" s="47"/>
      <c r="B165" s="47"/>
      <c r="C165" s="53"/>
      <c r="D165" s="44"/>
      <c r="E165" s="50" t="str">
        <f>IF('Finish Times'!$C165="","",'Finish Times'!$D165-VLOOKUP($C165,'List of Entrants'!$A$4:$G$954,7,0))</f>
        <v/>
      </c>
      <c r="F165" s="47"/>
      <c r="G165" s="47"/>
      <c r="H165" s="47"/>
      <c r="I165" s="47"/>
      <c r="J165" s="47"/>
      <c r="K165" s="47"/>
      <c r="L165" s="47"/>
      <c r="M165" s="47"/>
      <c r="N165" s="47"/>
      <c r="O165" s="47"/>
      <c r="P165" s="47"/>
      <c r="Q165" s="47"/>
      <c r="R165" s="47"/>
      <c r="S165" s="47"/>
    </row>
    <row r="166" spans="1:19" s="48" customFormat="1" ht="25.5" customHeight="1" x14ac:dyDescent="0.35">
      <c r="A166" s="47"/>
      <c r="B166" s="47"/>
      <c r="C166" s="53"/>
      <c r="D166" s="44"/>
      <c r="E166" s="50" t="str">
        <f>IF('Finish Times'!$C166="","",'Finish Times'!$D166-VLOOKUP($C166,'List of Entrants'!$A$4:$G$954,7,0))</f>
        <v/>
      </c>
      <c r="F166" s="47"/>
      <c r="G166" s="47"/>
      <c r="H166" s="47"/>
      <c r="I166" s="47"/>
      <c r="J166" s="47"/>
      <c r="K166" s="47"/>
      <c r="L166" s="47"/>
      <c r="M166" s="47"/>
      <c r="N166" s="47"/>
      <c r="O166" s="47"/>
      <c r="P166" s="47"/>
      <c r="Q166" s="47"/>
      <c r="R166" s="47"/>
      <c r="S166" s="47"/>
    </row>
    <row r="167" spans="1:19" s="48" customFormat="1" ht="25.5" customHeight="1" x14ac:dyDescent="0.35">
      <c r="A167" s="47"/>
      <c r="B167" s="47"/>
      <c r="C167" s="53"/>
      <c r="D167" s="44"/>
      <c r="E167" s="50" t="str">
        <f>IF('Finish Times'!$C167="","",'Finish Times'!$D167-VLOOKUP($C167,'List of Entrants'!$A$4:$G$954,7,0))</f>
        <v/>
      </c>
      <c r="F167" s="47"/>
      <c r="G167" s="47"/>
      <c r="H167" s="47"/>
      <c r="I167" s="47"/>
      <c r="J167" s="47"/>
      <c r="K167" s="47"/>
      <c r="L167" s="47"/>
      <c r="M167" s="47"/>
      <c r="N167" s="47"/>
      <c r="O167" s="47"/>
      <c r="P167" s="47"/>
      <c r="Q167" s="47"/>
      <c r="R167" s="47"/>
      <c r="S167" s="47"/>
    </row>
    <row r="168" spans="1:19" s="48" customFormat="1" ht="25.5" customHeight="1" x14ac:dyDescent="0.35">
      <c r="A168" s="47"/>
      <c r="B168" s="47"/>
      <c r="C168" s="53"/>
      <c r="D168" s="44"/>
      <c r="E168" s="50" t="str">
        <f>IF('Finish Times'!$C168="","",'Finish Times'!$D168-VLOOKUP($C168,'List of Entrants'!$A$4:$G$954,7,0))</f>
        <v/>
      </c>
      <c r="F168" s="47"/>
      <c r="G168" s="47"/>
      <c r="H168" s="47"/>
      <c r="I168" s="47"/>
      <c r="J168" s="47"/>
      <c r="K168" s="47"/>
      <c r="L168" s="47"/>
      <c r="M168" s="47"/>
      <c r="N168" s="47"/>
      <c r="O168" s="47"/>
      <c r="P168" s="47"/>
      <c r="Q168" s="47"/>
      <c r="R168" s="47"/>
      <c r="S168" s="47"/>
    </row>
    <row r="169" spans="1:19" s="48" customFormat="1" ht="25.5" customHeight="1" x14ac:dyDescent="0.35">
      <c r="A169" s="47"/>
      <c r="B169" s="47"/>
      <c r="C169" s="53"/>
      <c r="D169" s="44"/>
      <c r="E169" s="50" t="str">
        <f>IF('Finish Times'!$C169="","",'Finish Times'!$D169-VLOOKUP($C169,'List of Entrants'!$A$4:$G$954,7,0))</f>
        <v/>
      </c>
      <c r="F169" s="47"/>
      <c r="G169" s="47"/>
      <c r="H169" s="47"/>
      <c r="I169" s="47"/>
      <c r="J169" s="47"/>
      <c r="K169" s="47"/>
      <c r="L169" s="47"/>
      <c r="M169" s="47"/>
      <c r="N169" s="47"/>
      <c r="O169" s="47"/>
      <c r="P169" s="47"/>
      <c r="Q169" s="47"/>
      <c r="R169" s="47"/>
      <c r="S169" s="47"/>
    </row>
    <row r="170" spans="1:19" s="48" customFormat="1" ht="25.5" customHeight="1" x14ac:dyDescent="0.35">
      <c r="A170" s="47"/>
      <c r="B170" s="47"/>
      <c r="C170" s="53"/>
      <c r="D170" s="44"/>
      <c r="E170" s="50" t="str">
        <f>IF('Finish Times'!$C170="","",'Finish Times'!$D170-VLOOKUP($C170,'List of Entrants'!$A$4:$G$954,7,0))</f>
        <v/>
      </c>
      <c r="F170" s="47"/>
      <c r="G170" s="47"/>
      <c r="H170" s="47"/>
      <c r="I170" s="47"/>
      <c r="J170" s="47"/>
      <c r="K170" s="47"/>
      <c r="L170" s="47"/>
      <c r="M170" s="47"/>
      <c r="N170" s="47"/>
      <c r="O170" s="47"/>
      <c r="P170" s="47"/>
      <c r="Q170" s="47"/>
      <c r="R170" s="47"/>
      <c r="S170" s="47"/>
    </row>
    <row r="171" spans="1:19" s="48" customFormat="1" ht="25.5" customHeight="1" x14ac:dyDescent="0.35">
      <c r="A171" s="47"/>
      <c r="B171" s="47"/>
      <c r="C171" s="53"/>
      <c r="D171" s="44"/>
      <c r="E171" s="50" t="str">
        <f>IF('Finish Times'!$C171="","",'Finish Times'!$D171-VLOOKUP($C171,'List of Entrants'!$A$4:$G$954,7,0))</f>
        <v/>
      </c>
      <c r="F171" s="47"/>
      <c r="G171" s="47"/>
      <c r="H171" s="47"/>
      <c r="I171" s="47"/>
      <c r="J171" s="47"/>
      <c r="K171" s="47"/>
      <c r="L171" s="47"/>
      <c r="M171" s="47"/>
      <c r="N171" s="47"/>
      <c r="O171" s="47"/>
      <c r="P171" s="47"/>
      <c r="Q171" s="47"/>
      <c r="R171" s="47"/>
      <c r="S171" s="47"/>
    </row>
    <row r="172" spans="1:19" s="48" customFormat="1" ht="25.5" customHeight="1" x14ac:dyDescent="0.35">
      <c r="A172" s="47"/>
      <c r="B172" s="47"/>
      <c r="C172" s="53"/>
      <c r="D172" s="44"/>
      <c r="E172" s="50" t="str">
        <f>IF('Finish Times'!$C172="","",'Finish Times'!$D172-VLOOKUP($C172,'List of Entrants'!$A$4:$G$954,7,0))</f>
        <v/>
      </c>
      <c r="F172" s="47"/>
      <c r="G172" s="47"/>
      <c r="H172" s="47"/>
      <c r="I172" s="47"/>
      <c r="J172" s="47"/>
      <c r="K172" s="47"/>
      <c r="L172" s="47"/>
      <c r="M172" s="47"/>
      <c r="N172" s="47"/>
      <c r="O172" s="47"/>
      <c r="P172" s="47"/>
      <c r="Q172" s="47"/>
      <c r="R172" s="47"/>
      <c r="S172" s="47"/>
    </row>
    <row r="173" spans="1:19" s="48" customFormat="1" ht="25.5" customHeight="1" x14ac:dyDescent="0.35">
      <c r="A173" s="47"/>
      <c r="B173" s="47"/>
      <c r="C173" s="53"/>
      <c r="D173" s="44"/>
      <c r="E173" s="50" t="str">
        <f>IF('Finish Times'!$C173="","",'Finish Times'!$D173-VLOOKUP($C173,'List of Entrants'!$A$4:$G$954,7,0))</f>
        <v/>
      </c>
      <c r="F173" s="47"/>
      <c r="G173" s="47"/>
      <c r="H173" s="47"/>
      <c r="I173" s="47"/>
      <c r="J173" s="47"/>
      <c r="K173" s="47"/>
      <c r="L173" s="47"/>
      <c r="M173" s="47"/>
      <c r="N173" s="47"/>
      <c r="O173" s="47"/>
      <c r="P173" s="47"/>
      <c r="Q173" s="47"/>
      <c r="R173" s="47"/>
      <c r="S173" s="47"/>
    </row>
    <row r="174" spans="1:19" s="48" customFormat="1" ht="25.5" customHeight="1" x14ac:dyDescent="0.35">
      <c r="A174" s="47"/>
      <c r="B174" s="47"/>
      <c r="C174" s="53"/>
      <c r="D174" s="44"/>
      <c r="E174" s="50" t="str">
        <f>IF('Finish Times'!$C174="","",'Finish Times'!$D174-VLOOKUP($C174,'List of Entrants'!$A$4:$G$954,7,0))</f>
        <v/>
      </c>
      <c r="F174" s="47"/>
      <c r="G174" s="47"/>
      <c r="H174" s="47"/>
      <c r="I174" s="47"/>
      <c r="J174" s="47"/>
      <c r="K174" s="47"/>
      <c r="L174" s="47"/>
      <c r="M174" s="47"/>
      <c r="N174" s="47"/>
      <c r="O174" s="47"/>
      <c r="P174" s="47"/>
      <c r="Q174" s="47"/>
      <c r="R174" s="47"/>
      <c r="S174" s="47"/>
    </row>
    <row r="175" spans="1:19" s="48" customFormat="1" ht="25.5" customHeight="1" x14ac:dyDescent="0.35">
      <c r="A175" s="47"/>
      <c r="B175" s="47"/>
      <c r="C175" s="53"/>
      <c r="D175" s="44"/>
      <c r="E175" s="50" t="str">
        <f>IF('Finish Times'!$C175="","",'Finish Times'!$D175-VLOOKUP($C175,'List of Entrants'!$A$4:$G$954,7,0))</f>
        <v/>
      </c>
      <c r="F175" s="47"/>
      <c r="G175" s="47"/>
      <c r="H175" s="47"/>
      <c r="I175" s="47"/>
      <c r="J175" s="47"/>
      <c r="K175" s="47"/>
      <c r="L175" s="47"/>
      <c r="M175" s="47"/>
      <c r="N175" s="47"/>
      <c r="O175" s="47"/>
      <c r="P175" s="47"/>
      <c r="Q175" s="47"/>
      <c r="R175" s="47"/>
      <c r="S175" s="47"/>
    </row>
    <row r="176" spans="1:19" s="48" customFormat="1" ht="25.5" customHeight="1" x14ac:dyDescent="0.35">
      <c r="A176" s="47"/>
      <c r="B176" s="47"/>
      <c r="C176" s="53"/>
      <c r="D176" s="44"/>
      <c r="E176" s="50" t="str">
        <f>IF('Finish Times'!$C176="","",'Finish Times'!$D176-VLOOKUP($C176,'List of Entrants'!$A$4:$G$954,7,0))</f>
        <v/>
      </c>
      <c r="F176" s="47"/>
      <c r="G176" s="47"/>
      <c r="H176" s="47"/>
      <c r="I176" s="47"/>
      <c r="J176" s="47"/>
      <c r="K176" s="47"/>
      <c r="L176" s="47"/>
      <c r="M176" s="47"/>
      <c r="N176" s="47"/>
      <c r="O176" s="47"/>
      <c r="P176" s="47"/>
      <c r="Q176" s="47"/>
      <c r="R176" s="47"/>
      <c r="S176" s="47"/>
    </row>
    <row r="177" spans="1:19" s="48" customFormat="1" ht="25.5" customHeight="1" x14ac:dyDescent="0.35">
      <c r="A177" s="47"/>
      <c r="B177" s="47"/>
      <c r="C177" s="53"/>
      <c r="D177" s="44"/>
      <c r="E177" s="50" t="str">
        <f>IF('Finish Times'!$C177="","",'Finish Times'!$D177-VLOOKUP($C177,'List of Entrants'!$A$4:$G$954,7,0))</f>
        <v/>
      </c>
      <c r="F177" s="47"/>
      <c r="G177" s="47"/>
      <c r="H177" s="47"/>
      <c r="I177" s="47"/>
      <c r="J177" s="47"/>
      <c r="K177" s="47"/>
      <c r="L177" s="47"/>
      <c r="M177" s="47"/>
      <c r="N177" s="47"/>
      <c r="O177" s="47"/>
      <c r="P177" s="47"/>
      <c r="Q177" s="47"/>
      <c r="R177" s="47"/>
      <c r="S177" s="47"/>
    </row>
    <row r="178" spans="1:19" s="48" customFormat="1" ht="25.5" customHeight="1" x14ac:dyDescent="0.35">
      <c r="A178" s="47"/>
      <c r="B178" s="47"/>
      <c r="C178" s="53"/>
      <c r="D178" s="44"/>
      <c r="E178" s="50" t="str">
        <f>IF('Finish Times'!$C178="","",'Finish Times'!$D178-VLOOKUP($C178,'List of Entrants'!$A$4:$G$954,7,0))</f>
        <v/>
      </c>
      <c r="F178" s="47"/>
      <c r="G178" s="47"/>
      <c r="H178" s="47"/>
      <c r="I178" s="47"/>
      <c r="J178" s="47"/>
      <c r="K178" s="47"/>
      <c r="L178" s="47"/>
      <c r="M178" s="47"/>
      <c r="N178" s="47"/>
      <c r="O178" s="47"/>
      <c r="P178" s="47"/>
      <c r="Q178" s="47"/>
      <c r="R178" s="47"/>
      <c r="S178" s="47"/>
    </row>
    <row r="179" spans="1:19" s="48" customFormat="1" ht="25.5" customHeight="1" x14ac:dyDescent="0.35">
      <c r="A179" s="47"/>
      <c r="B179" s="47"/>
      <c r="C179" s="53"/>
      <c r="D179" s="44"/>
      <c r="E179" s="50" t="str">
        <f>IF('Finish Times'!$C179="","",'Finish Times'!$D179-VLOOKUP($C179,'List of Entrants'!$A$4:$G$954,7,0))</f>
        <v/>
      </c>
      <c r="F179" s="47"/>
      <c r="G179" s="47"/>
      <c r="H179" s="47"/>
      <c r="I179" s="47"/>
      <c r="J179" s="47"/>
      <c r="K179" s="47"/>
      <c r="L179" s="47"/>
      <c r="M179" s="47"/>
      <c r="N179" s="47"/>
      <c r="O179" s="47"/>
      <c r="P179" s="47"/>
      <c r="Q179" s="47"/>
      <c r="R179" s="47"/>
      <c r="S179" s="47"/>
    </row>
    <row r="180" spans="1:19" s="48" customFormat="1" ht="25.5" customHeight="1" x14ac:dyDescent="0.35">
      <c r="A180" s="47"/>
      <c r="B180" s="47"/>
      <c r="C180" s="53"/>
      <c r="D180" s="44"/>
      <c r="E180" s="50" t="str">
        <f>IF('Finish Times'!$C180="","",'Finish Times'!$D180-VLOOKUP($C180,'List of Entrants'!$A$4:$G$954,7,0))</f>
        <v/>
      </c>
      <c r="F180" s="47"/>
      <c r="G180" s="47"/>
      <c r="H180" s="47"/>
      <c r="I180" s="47"/>
      <c r="J180" s="47"/>
      <c r="K180" s="47"/>
      <c r="L180" s="47"/>
      <c r="M180" s="47"/>
      <c r="N180" s="47"/>
      <c r="O180" s="47"/>
      <c r="P180" s="47"/>
      <c r="Q180" s="47"/>
      <c r="R180" s="47"/>
      <c r="S180" s="47"/>
    </row>
    <row r="181" spans="1:19" s="48" customFormat="1" ht="25.5" customHeight="1" x14ac:dyDescent="0.35">
      <c r="A181" s="47"/>
      <c r="B181" s="47"/>
      <c r="C181" s="53"/>
      <c r="D181" s="44"/>
      <c r="E181" s="50" t="str">
        <f>IF('Finish Times'!$C181="","",'Finish Times'!$D181-VLOOKUP($C181,'List of Entrants'!$A$4:$G$954,7,0))</f>
        <v/>
      </c>
      <c r="F181" s="47"/>
      <c r="G181" s="47"/>
      <c r="H181" s="47"/>
      <c r="I181" s="47"/>
      <c r="J181" s="47"/>
      <c r="K181" s="47"/>
      <c r="L181" s="47"/>
      <c r="M181" s="47"/>
      <c r="N181" s="47"/>
      <c r="O181" s="47"/>
      <c r="P181" s="47"/>
      <c r="Q181" s="47"/>
      <c r="R181" s="47"/>
      <c r="S181" s="47"/>
    </row>
    <row r="182" spans="1:19" s="48" customFormat="1" ht="25.5" customHeight="1" x14ac:dyDescent="0.35">
      <c r="A182" s="47"/>
      <c r="B182" s="47"/>
      <c r="C182" s="53"/>
      <c r="D182" s="44"/>
      <c r="E182" s="50" t="str">
        <f>IF('Finish Times'!$C182="","",'Finish Times'!$D182-VLOOKUP($C182,'List of Entrants'!$A$4:$G$954,7,0))</f>
        <v/>
      </c>
      <c r="F182" s="47"/>
      <c r="G182" s="47"/>
      <c r="H182" s="47"/>
      <c r="I182" s="47"/>
      <c r="J182" s="47"/>
      <c r="K182" s="47"/>
      <c r="L182" s="47"/>
      <c r="M182" s="47"/>
      <c r="N182" s="47"/>
      <c r="O182" s="47"/>
      <c r="P182" s="47"/>
      <c r="Q182" s="47"/>
      <c r="R182" s="47"/>
      <c r="S182" s="47"/>
    </row>
    <row r="183" spans="1:19" s="48" customFormat="1" ht="25.5" customHeight="1" x14ac:dyDescent="0.35">
      <c r="A183" s="47"/>
      <c r="B183" s="47"/>
      <c r="C183" s="53"/>
      <c r="D183" s="44"/>
      <c r="E183" s="50" t="str">
        <f>IF('Finish Times'!$C183="","",'Finish Times'!$D183-VLOOKUP($C183,'List of Entrants'!$A$4:$G$954,7,0))</f>
        <v/>
      </c>
      <c r="F183" s="47"/>
      <c r="G183" s="47"/>
      <c r="H183" s="47"/>
      <c r="I183" s="47"/>
      <c r="J183" s="47"/>
      <c r="K183" s="47"/>
      <c r="L183" s="47"/>
      <c r="M183" s="47"/>
      <c r="N183" s="47"/>
      <c r="O183" s="47"/>
      <c r="P183" s="47"/>
      <c r="Q183" s="47"/>
      <c r="R183" s="47"/>
      <c r="S183" s="47"/>
    </row>
    <row r="184" spans="1:19" s="48" customFormat="1" ht="25.5" customHeight="1" x14ac:dyDescent="0.35">
      <c r="A184" s="47"/>
      <c r="B184" s="47"/>
      <c r="C184" s="53"/>
      <c r="D184" s="44"/>
      <c r="E184" s="50" t="str">
        <f>IF('Finish Times'!$C184="","",'Finish Times'!$D184-VLOOKUP($C184,'List of Entrants'!$A$4:$G$954,7,0))</f>
        <v/>
      </c>
      <c r="F184" s="47"/>
      <c r="G184" s="47"/>
      <c r="H184" s="47"/>
      <c r="I184" s="47"/>
      <c r="J184" s="47"/>
      <c r="K184" s="47"/>
      <c r="L184" s="47"/>
      <c r="M184" s="47"/>
      <c r="N184" s="47"/>
      <c r="O184" s="47"/>
      <c r="P184" s="47"/>
      <c r="Q184" s="47"/>
      <c r="R184" s="47"/>
      <c r="S184" s="47"/>
    </row>
    <row r="185" spans="1:19" s="48" customFormat="1" ht="25.5" customHeight="1" x14ac:dyDescent="0.35">
      <c r="A185" s="47"/>
      <c r="B185" s="47"/>
      <c r="C185" s="53"/>
      <c r="D185" s="44"/>
      <c r="E185" s="50" t="str">
        <f>IF('Finish Times'!$C185="","",'Finish Times'!$D185-VLOOKUP($C185,'List of Entrants'!$A$4:$G$954,7,0))</f>
        <v/>
      </c>
      <c r="F185" s="47"/>
      <c r="G185" s="47"/>
      <c r="H185" s="47"/>
      <c r="I185" s="47"/>
      <c r="J185" s="47"/>
      <c r="K185" s="47"/>
      <c r="L185" s="47"/>
      <c r="M185" s="47"/>
      <c r="N185" s="47"/>
      <c r="O185" s="47"/>
      <c r="P185" s="47"/>
      <c r="Q185" s="47"/>
      <c r="R185" s="47"/>
      <c r="S185" s="47"/>
    </row>
    <row r="186" spans="1:19" s="48" customFormat="1" ht="25.5" customHeight="1" x14ac:dyDescent="0.35">
      <c r="A186" s="47"/>
      <c r="B186" s="47"/>
      <c r="C186" s="53"/>
      <c r="D186" s="44"/>
      <c r="E186" s="50" t="str">
        <f>IF('Finish Times'!$C186="","",'Finish Times'!$D186-VLOOKUP($C186,'List of Entrants'!$A$4:$G$954,7,0))</f>
        <v/>
      </c>
      <c r="F186" s="47"/>
      <c r="G186" s="47"/>
      <c r="H186" s="47"/>
      <c r="I186" s="47"/>
      <c r="J186" s="47"/>
      <c r="K186" s="47"/>
      <c r="L186" s="47"/>
      <c r="M186" s="47"/>
      <c r="N186" s="47"/>
      <c r="O186" s="47"/>
      <c r="P186" s="47"/>
      <c r="Q186" s="47"/>
      <c r="R186" s="47"/>
      <c r="S186" s="47"/>
    </row>
    <row r="187" spans="1:19" s="48" customFormat="1" ht="25.5" customHeight="1" x14ac:dyDescent="0.35">
      <c r="A187" s="47"/>
      <c r="B187" s="47"/>
      <c r="C187" s="53"/>
      <c r="D187" s="44"/>
      <c r="E187" s="50" t="str">
        <f>IF('Finish Times'!$C187="","",'Finish Times'!$D187-VLOOKUP($C187,'List of Entrants'!$A$4:$G$954,7,0))</f>
        <v/>
      </c>
      <c r="F187" s="47"/>
      <c r="G187" s="47"/>
      <c r="H187" s="47"/>
      <c r="I187" s="47"/>
      <c r="J187" s="47"/>
      <c r="K187" s="47"/>
      <c r="L187" s="47"/>
      <c r="M187" s="47"/>
      <c r="N187" s="47"/>
      <c r="O187" s="47"/>
      <c r="P187" s="47"/>
      <c r="Q187" s="47"/>
      <c r="R187" s="47"/>
      <c r="S187" s="47"/>
    </row>
    <row r="188" spans="1:19" s="48" customFormat="1" ht="25.5" customHeight="1" x14ac:dyDescent="0.35">
      <c r="A188" s="47"/>
      <c r="B188" s="47"/>
      <c r="C188" s="53"/>
      <c r="D188" s="44"/>
      <c r="E188" s="50" t="str">
        <f>IF('Finish Times'!$C188="","",'Finish Times'!$D188-VLOOKUP($C188,'List of Entrants'!$A$4:$G$954,7,0))</f>
        <v/>
      </c>
      <c r="F188" s="47"/>
      <c r="G188" s="47"/>
      <c r="H188" s="47"/>
      <c r="I188" s="47"/>
      <c r="J188" s="47"/>
      <c r="K188" s="47"/>
      <c r="L188" s="47"/>
      <c r="M188" s="47"/>
      <c r="N188" s="47"/>
      <c r="O188" s="47"/>
      <c r="P188" s="47"/>
      <c r="Q188" s="47"/>
      <c r="R188" s="47"/>
      <c r="S188" s="47"/>
    </row>
    <row r="189" spans="1:19" s="48" customFormat="1" ht="25.5" customHeight="1" x14ac:dyDescent="0.35">
      <c r="A189" s="47"/>
      <c r="B189" s="47"/>
      <c r="C189" s="53"/>
      <c r="D189" s="44"/>
      <c r="E189" s="50" t="str">
        <f>IF('Finish Times'!$C189="","",'Finish Times'!$D189-VLOOKUP($C189,'List of Entrants'!$A$4:$G$954,7,0))</f>
        <v/>
      </c>
      <c r="F189" s="47"/>
      <c r="G189" s="47"/>
      <c r="H189" s="47"/>
      <c r="I189" s="47"/>
      <c r="J189" s="47"/>
      <c r="K189" s="47"/>
      <c r="L189" s="47"/>
      <c r="M189" s="47"/>
      <c r="N189" s="47"/>
      <c r="O189" s="47"/>
      <c r="P189" s="47"/>
      <c r="Q189" s="47"/>
      <c r="R189" s="47"/>
      <c r="S189" s="47"/>
    </row>
    <row r="190" spans="1:19" s="48" customFormat="1" ht="25.5" customHeight="1" x14ac:dyDescent="0.35">
      <c r="A190" s="47"/>
      <c r="B190" s="47"/>
      <c r="C190" s="53"/>
      <c r="D190" s="44"/>
      <c r="E190" s="50" t="str">
        <f>IF('Finish Times'!$C190="","",'Finish Times'!$D190-VLOOKUP($C190,'List of Entrants'!$A$4:$G$954,7,0))</f>
        <v/>
      </c>
      <c r="F190" s="47"/>
      <c r="G190" s="47"/>
      <c r="H190" s="47"/>
      <c r="I190" s="47"/>
      <c r="J190" s="47"/>
      <c r="K190" s="47"/>
      <c r="L190" s="47"/>
      <c r="M190" s="47"/>
      <c r="N190" s="47"/>
      <c r="O190" s="47"/>
      <c r="P190" s="47"/>
      <c r="Q190" s="47"/>
      <c r="R190" s="47"/>
      <c r="S190" s="47"/>
    </row>
    <row r="191" spans="1:19" s="48" customFormat="1" ht="25.5" customHeight="1" x14ac:dyDescent="0.35">
      <c r="A191" s="47"/>
      <c r="B191" s="47"/>
      <c r="C191" s="53"/>
      <c r="D191" s="44"/>
      <c r="E191" s="50" t="str">
        <f>IF('Finish Times'!$C191="","",'Finish Times'!$D191-VLOOKUP($C191,'List of Entrants'!$A$4:$G$954,7,0))</f>
        <v/>
      </c>
      <c r="F191" s="47"/>
      <c r="G191" s="47"/>
      <c r="H191" s="47"/>
      <c r="I191" s="47"/>
      <c r="J191" s="47"/>
      <c r="K191" s="47"/>
      <c r="L191" s="47"/>
      <c r="M191" s="47"/>
      <c r="N191" s="47"/>
      <c r="O191" s="47"/>
      <c r="P191" s="47"/>
      <c r="Q191" s="47"/>
      <c r="R191" s="47"/>
      <c r="S191" s="47"/>
    </row>
    <row r="192" spans="1:19" s="48" customFormat="1" ht="25.5" customHeight="1" x14ac:dyDescent="0.35">
      <c r="A192" s="47"/>
      <c r="B192" s="47"/>
      <c r="C192" s="53"/>
      <c r="D192" s="44"/>
      <c r="E192" s="50" t="str">
        <f>IF('Finish Times'!$C192="","",'Finish Times'!$D192-VLOOKUP($C192,'List of Entrants'!$A$4:$G$954,7,0))</f>
        <v/>
      </c>
      <c r="F192" s="47"/>
      <c r="G192" s="47"/>
      <c r="H192" s="47"/>
      <c r="I192" s="47"/>
      <c r="J192" s="47"/>
      <c r="K192" s="47"/>
      <c r="L192" s="47"/>
      <c r="M192" s="47"/>
      <c r="N192" s="47"/>
      <c r="O192" s="47"/>
      <c r="P192" s="47"/>
      <c r="Q192" s="47"/>
      <c r="R192" s="47"/>
      <c r="S192" s="47"/>
    </row>
    <row r="193" spans="1:19" s="48" customFormat="1" ht="25.5" customHeight="1" x14ac:dyDescent="0.35">
      <c r="A193" s="47"/>
      <c r="B193" s="47"/>
      <c r="C193" s="53"/>
      <c r="D193" s="44"/>
      <c r="E193" s="50" t="str">
        <f>IF('Finish Times'!$C193="","",'Finish Times'!$D193-VLOOKUP($C193,'List of Entrants'!$A$4:$G$954,7,0))</f>
        <v/>
      </c>
      <c r="F193" s="47"/>
      <c r="G193" s="47"/>
      <c r="H193" s="47"/>
      <c r="I193" s="47"/>
      <c r="J193" s="47"/>
      <c r="K193" s="47"/>
      <c r="L193" s="47"/>
      <c r="M193" s="47"/>
      <c r="N193" s="47"/>
      <c r="O193" s="47"/>
      <c r="P193" s="47"/>
      <c r="Q193" s="47"/>
      <c r="R193" s="47"/>
      <c r="S193" s="47"/>
    </row>
    <row r="194" spans="1:19" s="48" customFormat="1" ht="25.5" customHeight="1" x14ac:dyDescent="0.35">
      <c r="A194" s="47"/>
      <c r="B194" s="47"/>
      <c r="C194" s="53"/>
      <c r="D194" s="44"/>
      <c r="E194" s="50" t="str">
        <f>IF('Finish Times'!$C194="","",'Finish Times'!$D194-VLOOKUP($C194,'List of Entrants'!$A$4:$G$954,7,0))</f>
        <v/>
      </c>
      <c r="F194" s="47"/>
      <c r="G194" s="47"/>
      <c r="H194" s="47"/>
      <c r="I194" s="47"/>
      <c r="J194" s="47"/>
      <c r="K194" s="47"/>
      <c r="L194" s="47"/>
      <c r="M194" s="47"/>
      <c r="N194" s="47"/>
      <c r="O194" s="47"/>
      <c r="P194" s="47"/>
      <c r="Q194" s="47"/>
      <c r="R194" s="47"/>
      <c r="S194" s="47"/>
    </row>
    <row r="195" spans="1:19" s="48" customFormat="1" ht="25.5" customHeight="1" x14ac:dyDescent="0.35">
      <c r="A195" s="47"/>
      <c r="B195" s="47"/>
      <c r="C195" s="53"/>
      <c r="D195" s="44"/>
      <c r="E195" s="50" t="str">
        <f>IF('Finish Times'!$C195="","",'Finish Times'!$D195-VLOOKUP($C195,'List of Entrants'!$A$4:$G$954,7,0))</f>
        <v/>
      </c>
      <c r="F195" s="47"/>
      <c r="G195" s="47"/>
      <c r="H195" s="47"/>
      <c r="I195" s="47"/>
      <c r="J195" s="47"/>
      <c r="K195" s="47"/>
      <c r="L195" s="47"/>
      <c r="M195" s="47"/>
      <c r="N195" s="47"/>
      <c r="O195" s="47"/>
      <c r="P195" s="47"/>
      <c r="Q195" s="47"/>
      <c r="R195" s="47"/>
      <c r="S195" s="47"/>
    </row>
    <row r="196" spans="1:19" s="48" customFormat="1" ht="25.5" customHeight="1" x14ac:dyDescent="0.35">
      <c r="A196" s="47"/>
      <c r="B196" s="47"/>
      <c r="C196" s="53"/>
      <c r="D196" s="44"/>
      <c r="E196" s="50" t="str">
        <f>IF('Finish Times'!$C196="","",'Finish Times'!$D196-VLOOKUP($C196,'List of Entrants'!$A$4:$G$954,7,0))</f>
        <v/>
      </c>
      <c r="F196" s="47"/>
      <c r="G196" s="47"/>
      <c r="H196" s="47"/>
      <c r="I196" s="47"/>
      <c r="J196" s="47"/>
      <c r="K196" s="47"/>
      <c r="L196" s="47"/>
      <c r="M196" s="47"/>
      <c r="N196" s="47"/>
      <c r="O196" s="47"/>
      <c r="P196" s="47"/>
      <c r="Q196" s="47"/>
      <c r="R196" s="47"/>
      <c r="S196" s="47"/>
    </row>
    <row r="197" spans="1:19" s="48" customFormat="1" ht="25.5" customHeight="1" x14ac:dyDescent="0.35">
      <c r="A197" s="47"/>
      <c r="B197" s="47"/>
      <c r="C197" s="53"/>
      <c r="D197" s="44"/>
      <c r="E197" s="50" t="str">
        <f>IF('Finish Times'!$C197="","",'Finish Times'!$D197-VLOOKUP($C197,'List of Entrants'!$A$4:$G$954,7,0))</f>
        <v/>
      </c>
      <c r="F197" s="47"/>
      <c r="G197" s="47"/>
      <c r="H197" s="47"/>
      <c r="I197" s="47"/>
      <c r="J197" s="47"/>
      <c r="K197" s="47"/>
      <c r="L197" s="47"/>
      <c r="M197" s="47"/>
      <c r="N197" s="47"/>
      <c r="O197" s="47"/>
      <c r="P197" s="47"/>
      <c r="Q197" s="47"/>
      <c r="R197" s="47"/>
      <c r="S197" s="47"/>
    </row>
    <row r="198" spans="1:19" s="48" customFormat="1" ht="25.5" customHeight="1" x14ac:dyDescent="0.35">
      <c r="A198" s="47"/>
      <c r="B198" s="47"/>
      <c r="C198" s="53"/>
      <c r="D198" s="44"/>
      <c r="E198" s="50" t="str">
        <f>IF('Finish Times'!$C198="","",'Finish Times'!$D198-VLOOKUP($C198,'List of Entrants'!$A$4:$G$954,7,0))</f>
        <v/>
      </c>
      <c r="F198" s="47"/>
      <c r="G198" s="47"/>
      <c r="H198" s="47"/>
      <c r="I198" s="47"/>
      <c r="J198" s="47"/>
      <c r="K198" s="47"/>
      <c r="L198" s="47"/>
      <c r="M198" s="47"/>
      <c r="N198" s="47"/>
      <c r="O198" s="47"/>
      <c r="P198" s="47"/>
      <c r="Q198" s="47"/>
      <c r="R198" s="47"/>
      <c r="S198" s="47"/>
    </row>
    <row r="199" spans="1:19" x14ac:dyDescent="0.2">
      <c r="A199" s="3"/>
      <c r="B199" s="3"/>
      <c r="C199" s="54"/>
      <c r="D199" s="3"/>
      <c r="E199" s="12" t="str">
        <f>IF('Finish Times'!$C199="","",'Finish Times'!$D199-VLOOKUP($C199,'List of Entrants'!$A$4:$G$954,6,0))</f>
        <v/>
      </c>
      <c r="F199" s="3"/>
      <c r="G199" s="3"/>
      <c r="H199" s="3"/>
      <c r="I199" s="3"/>
      <c r="J199" s="3"/>
      <c r="K199" s="3"/>
      <c r="L199" s="3"/>
      <c r="M199" s="3"/>
      <c r="N199" s="3"/>
      <c r="O199" s="3"/>
      <c r="P199" s="3"/>
      <c r="Q199" s="3"/>
      <c r="R199" s="3"/>
      <c r="S199" s="3"/>
    </row>
    <row r="200" spans="1:19" x14ac:dyDescent="0.2">
      <c r="A200" s="3"/>
      <c r="B200" s="3"/>
      <c r="C200" s="11"/>
      <c r="D200" s="3"/>
      <c r="E200" s="12" t="str">
        <f>IF('Finish Times'!$C200="","",'Finish Times'!$D200-VLOOKUP($C200,'List of Entrants'!$A$4:$G$954,6,0))</f>
        <v/>
      </c>
      <c r="F200" s="3"/>
      <c r="G200" s="3"/>
      <c r="H200" s="3"/>
      <c r="I200" s="3"/>
      <c r="J200" s="3"/>
      <c r="K200" s="3"/>
      <c r="L200" s="3"/>
      <c r="M200" s="3"/>
      <c r="N200" s="3"/>
      <c r="O200" s="3"/>
      <c r="P200" s="3"/>
      <c r="Q200" s="3"/>
      <c r="R200" s="3"/>
      <c r="S200" s="3"/>
    </row>
    <row r="201" spans="1:19" x14ac:dyDescent="0.2">
      <c r="C201" s="1"/>
      <c r="E201" s="13" t="str">
        <f>IF('Finish Times'!$C201="","",'Finish Times'!$D201-VLOOKUP($C201,'List of Entrants'!$A$4:$G$954,6,0))</f>
        <v/>
      </c>
    </row>
    <row r="202" spans="1:19" x14ac:dyDescent="0.2">
      <c r="C202" s="1"/>
      <c r="E202" s="13" t="str">
        <f>IF('Finish Times'!$C202="","",'Finish Times'!$D202-VLOOKUP($C202,'List of Entrants'!$A$4:$G$954,6,0))</f>
        <v/>
      </c>
    </row>
    <row r="203" spans="1:19" x14ac:dyDescent="0.2">
      <c r="C203" s="1"/>
      <c r="E203" s="13" t="str">
        <f>IF('Finish Times'!$C203="","",'Finish Times'!$D203-VLOOKUP($C203,'List of Entrants'!$A$4:$G$954,6,0))</f>
        <v/>
      </c>
    </row>
    <row r="204" spans="1:19" x14ac:dyDescent="0.2">
      <c r="C204" s="1"/>
      <c r="E204" s="13" t="str">
        <f>IF('Finish Times'!$C204="","",'Finish Times'!$D204-VLOOKUP($C204,'List of Entrants'!$A$4:$G$954,6,0))</f>
        <v/>
      </c>
    </row>
    <row r="205" spans="1:19" x14ac:dyDescent="0.2">
      <c r="C205" s="1"/>
      <c r="E205" s="13" t="str">
        <f>IF('Finish Times'!$C205="","",'Finish Times'!$D205-VLOOKUP($C205,'List of Entrants'!$A$4:$G$954,6,0))</f>
        <v/>
      </c>
    </row>
    <row r="206" spans="1:19" x14ac:dyDescent="0.2">
      <c r="C206" s="1"/>
      <c r="E206" s="13" t="str">
        <f>IF('Finish Times'!$C206="","",'Finish Times'!$D206-VLOOKUP($C206,'List of Entrants'!$A$4:$G$954,6,0))</f>
        <v/>
      </c>
    </row>
    <row r="207" spans="1:19" x14ac:dyDescent="0.2">
      <c r="C207" s="1"/>
      <c r="E207" s="13" t="str">
        <f>IF('Finish Times'!$C207="","",'Finish Times'!$D207-VLOOKUP($C207,'List of Entrants'!$A$4:$G$954,6,0))</f>
        <v/>
      </c>
    </row>
    <row r="208" spans="1:19" x14ac:dyDescent="0.2">
      <c r="C208" s="1"/>
      <c r="E208" s="13" t="str">
        <f>IF('Finish Times'!$C208="","",'Finish Times'!$D208-VLOOKUP($C208,'List of Entrants'!$A$4:$G$954,6,0))</f>
        <v/>
      </c>
    </row>
    <row r="209" spans="3:5" x14ac:dyDescent="0.2">
      <c r="C209" s="1"/>
      <c r="E209" s="13" t="str">
        <f>IF('Finish Times'!$C209="","",'Finish Times'!$D209-VLOOKUP($C209,'List of Entrants'!$A$4:$G$954,6,0))</f>
        <v/>
      </c>
    </row>
    <row r="210" spans="3:5" x14ac:dyDescent="0.2">
      <c r="C210" s="1"/>
      <c r="E210" s="13" t="str">
        <f>IF('Finish Times'!$C210="","",'Finish Times'!$D210-VLOOKUP($C210,'List of Entrants'!$A$4:$G$954,6,0))</f>
        <v/>
      </c>
    </row>
    <row r="211" spans="3:5" x14ac:dyDescent="0.2">
      <c r="C211" s="1"/>
      <c r="E211" s="13" t="str">
        <f>IF('Finish Times'!$C211="","",'Finish Times'!$D211-VLOOKUP($C211,'List of Entrants'!$A$4:$G$954,6,0))</f>
        <v/>
      </c>
    </row>
    <row r="212" spans="3:5" x14ac:dyDescent="0.2">
      <c r="C212" s="1"/>
      <c r="E212" s="13" t="str">
        <f>IF('Finish Times'!$C212="","",'Finish Times'!$D212-VLOOKUP($C212,'List of Entrants'!$A$4:$G$954,6,0))</f>
        <v/>
      </c>
    </row>
    <row r="213" spans="3:5" x14ac:dyDescent="0.2">
      <c r="C213" s="1"/>
      <c r="E213" s="13" t="str">
        <f>IF('Finish Times'!$C213="","",'Finish Times'!$D213-VLOOKUP($C213,'List of Entrants'!$A$4:$G$954,6,0))</f>
        <v/>
      </c>
    </row>
    <row r="214" spans="3:5" x14ac:dyDescent="0.2">
      <c r="C214" s="1"/>
      <c r="E214" s="13" t="str">
        <f>IF('Finish Times'!$C214="","",'Finish Times'!$D214-VLOOKUP($C214,'List of Entrants'!$A$4:$G$954,6,0))</f>
        <v/>
      </c>
    </row>
    <row r="215" spans="3:5" x14ac:dyDescent="0.2">
      <c r="C215" s="1"/>
      <c r="E215" s="13" t="str">
        <f>IF('Finish Times'!$C215="","",'Finish Times'!$D215-VLOOKUP($C215,'List of Entrants'!$A$4:$G$954,6,0))</f>
        <v/>
      </c>
    </row>
    <row r="216" spans="3:5" x14ac:dyDescent="0.2">
      <c r="C216" s="1"/>
      <c r="E216" s="13" t="str">
        <f>IF('Finish Times'!$C216="","",'Finish Times'!$D216-VLOOKUP($C216,'List of Entrants'!$A$4:$G$954,6,0))</f>
        <v/>
      </c>
    </row>
    <row r="217" spans="3:5" x14ac:dyDescent="0.2">
      <c r="C217" s="1"/>
      <c r="E217" s="13" t="str">
        <f>IF('Finish Times'!$C217="","",'Finish Times'!$D217-VLOOKUP($C217,'List of Entrants'!$A$4:$G$954,6,0))</f>
        <v/>
      </c>
    </row>
    <row r="218" spans="3:5" x14ac:dyDescent="0.2">
      <c r="C218" s="1"/>
      <c r="E218" s="13" t="str">
        <f>IF('Finish Times'!$C218="","",'Finish Times'!$D218-VLOOKUP($C218,'List of Entrants'!$A$4:$G$954,6,0))</f>
        <v/>
      </c>
    </row>
    <row r="219" spans="3:5" x14ac:dyDescent="0.2">
      <c r="C219" s="1"/>
      <c r="E219" s="13" t="str">
        <f>IF('Finish Times'!$C219="","",'Finish Times'!$D219-VLOOKUP($C219,'List of Entrants'!$A$4:$G$954,6,0))</f>
        <v/>
      </c>
    </row>
    <row r="220" spans="3:5" x14ac:dyDescent="0.2">
      <c r="C220" s="1"/>
      <c r="E220" s="13" t="str">
        <f>IF('Finish Times'!$C220="","",'Finish Times'!$D220-VLOOKUP($C220,'List of Entrants'!$A$4:$G$954,6,0))</f>
        <v/>
      </c>
    </row>
    <row r="221" spans="3:5" x14ac:dyDescent="0.2">
      <c r="C221" s="1"/>
      <c r="E221" s="13" t="str">
        <f>IF('Finish Times'!$C221="","",'Finish Times'!$D221-VLOOKUP($C221,'List of Entrants'!$A$4:$G$954,6,0))</f>
        <v/>
      </c>
    </row>
    <row r="222" spans="3:5" x14ac:dyDescent="0.2">
      <c r="C222" s="1"/>
      <c r="E222" s="13" t="str">
        <f>IF('Finish Times'!$C222="","",'Finish Times'!$D222-VLOOKUP($C222,'List of Entrants'!$A$4:$G$954,6,0))</f>
        <v/>
      </c>
    </row>
    <row r="223" spans="3:5" x14ac:dyDescent="0.2">
      <c r="C223" s="1"/>
      <c r="E223" s="13" t="str">
        <f>IF('Finish Times'!$C223="","",'Finish Times'!$D223-VLOOKUP($C223,'List of Entrants'!$A$4:$G$954,6,0))</f>
        <v/>
      </c>
    </row>
    <row r="224" spans="3:5" x14ac:dyDescent="0.2">
      <c r="C224" s="1"/>
      <c r="E224" s="13" t="str">
        <f>IF('Finish Times'!$C224="","",'Finish Times'!$D224-VLOOKUP($C224,'List of Entrants'!$A$4:$G$954,6,0))</f>
        <v/>
      </c>
    </row>
    <row r="225" spans="3:5" x14ac:dyDescent="0.2">
      <c r="C225" s="1"/>
      <c r="E225" s="13" t="str">
        <f>IF('Finish Times'!$C225="","",'Finish Times'!$D225-VLOOKUP($C225,'List of Entrants'!$A$4:$G$954,6,0))</f>
        <v/>
      </c>
    </row>
    <row r="226" spans="3:5" x14ac:dyDescent="0.2">
      <c r="C226" s="1"/>
      <c r="E226" s="13" t="str">
        <f>IF('Finish Times'!$C226="","",'Finish Times'!$D226-VLOOKUP($C226,'List of Entrants'!$A$4:$G$954,6,0))</f>
        <v/>
      </c>
    </row>
    <row r="227" spans="3:5" x14ac:dyDescent="0.2">
      <c r="C227" s="1"/>
      <c r="E227" s="13" t="str">
        <f>IF('Finish Times'!$C227="","",'Finish Times'!$D227-VLOOKUP($C227,'List of Entrants'!$A$4:$G$954,6,0))</f>
        <v/>
      </c>
    </row>
    <row r="228" spans="3:5" x14ac:dyDescent="0.2">
      <c r="C228" s="1"/>
      <c r="E228" s="13" t="str">
        <f>IF('Finish Times'!$C228="","",'Finish Times'!$D228-VLOOKUP($C228,'List of Entrants'!$A$4:$G$954,6,0))</f>
        <v/>
      </c>
    </row>
    <row r="229" spans="3:5" x14ac:dyDescent="0.2">
      <c r="C229" s="1"/>
      <c r="E229" s="13" t="str">
        <f>IF('Finish Times'!$C229="","",'Finish Times'!$D229-VLOOKUP($C229,'List of Entrants'!$A$4:$G$954,6,0))</f>
        <v/>
      </c>
    </row>
    <row r="230" spans="3:5" x14ac:dyDescent="0.2">
      <c r="C230" s="1"/>
      <c r="E230" s="13" t="str">
        <f>IF('Finish Times'!$C230="","",'Finish Times'!$D230-VLOOKUP($C230,'List of Entrants'!$A$4:$G$954,6,0))</f>
        <v/>
      </c>
    </row>
    <row r="231" spans="3:5" x14ac:dyDescent="0.2">
      <c r="C231" s="1"/>
      <c r="E231" s="13" t="str">
        <f>IF('Finish Times'!$C231="","",'Finish Times'!$D231-VLOOKUP($C231,'List of Entrants'!$A$4:$G$954,6,0))</f>
        <v/>
      </c>
    </row>
    <row r="232" spans="3:5" x14ac:dyDescent="0.2">
      <c r="C232" s="1"/>
      <c r="E232" s="13" t="str">
        <f>IF('Finish Times'!$C232="","",'Finish Times'!$D232-VLOOKUP($C232,'List of Entrants'!$A$4:$G$954,6,0))</f>
        <v/>
      </c>
    </row>
    <row r="233" spans="3:5" x14ac:dyDescent="0.2">
      <c r="C233" s="1"/>
      <c r="E233" s="13" t="str">
        <f>IF('Finish Times'!$C233="","",'Finish Times'!$D233-VLOOKUP($C233,'List of Entrants'!$A$4:$G$954,6,0))</f>
        <v/>
      </c>
    </row>
    <row r="234" spans="3:5" x14ac:dyDescent="0.2">
      <c r="C234" s="1"/>
      <c r="E234" s="13" t="str">
        <f>IF('Finish Times'!$C234="","",'Finish Times'!$D234-VLOOKUP($C234,'List of Entrants'!$A$4:$G$954,6,0))</f>
        <v/>
      </c>
    </row>
    <row r="235" spans="3:5" x14ac:dyDescent="0.2">
      <c r="C235" s="1"/>
      <c r="E235" s="13" t="str">
        <f>IF('Finish Times'!$C235="","",'Finish Times'!$D235-VLOOKUP($C235,'List of Entrants'!$A$4:$G$954,6,0))</f>
        <v/>
      </c>
    </row>
    <row r="236" spans="3:5" x14ac:dyDescent="0.2">
      <c r="C236" s="1"/>
      <c r="E236" s="13" t="str">
        <f>IF('Finish Times'!$C236="","",'Finish Times'!$D236-VLOOKUP($C236,'List of Entrants'!$A$4:$G$954,6,0))</f>
        <v/>
      </c>
    </row>
    <row r="237" spans="3:5" x14ac:dyDescent="0.2">
      <c r="C237" s="1"/>
      <c r="E237" s="13" t="str">
        <f>IF('Finish Times'!$C237="","",'Finish Times'!$D237-VLOOKUP($C237,'List of Entrants'!$A$4:$G$954,6,0))</f>
        <v/>
      </c>
    </row>
    <row r="238" spans="3:5" x14ac:dyDescent="0.2">
      <c r="C238" s="1"/>
      <c r="E238" s="13" t="str">
        <f>IF('Finish Times'!$C238="","",'Finish Times'!$D238-VLOOKUP($C238,'List of Entrants'!$A$4:$G$954,6,0))</f>
        <v/>
      </c>
    </row>
    <row r="239" spans="3:5" x14ac:dyDescent="0.2">
      <c r="C239" s="1"/>
      <c r="E239" s="13" t="str">
        <f>IF('Finish Times'!$C239="","",'Finish Times'!$D239-VLOOKUP($C239,'List of Entrants'!$A$4:$G$954,6,0))</f>
        <v/>
      </c>
    </row>
    <row r="240" spans="3:5" x14ac:dyDescent="0.2">
      <c r="C240" s="1"/>
      <c r="E240" s="13" t="str">
        <f>IF('Finish Times'!$C240="","",'Finish Times'!$D240-VLOOKUP($C240,'List of Entrants'!$A$4:$G$954,6,0))</f>
        <v/>
      </c>
    </row>
    <row r="241" spans="3:5" x14ac:dyDescent="0.2">
      <c r="C241" s="1"/>
      <c r="E241" s="13" t="str">
        <f>IF('Finish Times'!$C241="","",'Finish Times'!$D241-VLOOKUP($C241,'List of Entrants'!$A$4:$G$954,6,0))</f>
        <v/>
      </c>
    </row>
    <row r="242" spans="3:5" x14ac:dyDescent="0.2">
      <c r="C242" s="1"/>
      <c r="E242" s="13" t="str">
        <f>IF('Finish Times'!$C242="","",'Finish Times'!$D242-VLOOKUP($C242,'List of Entrants'!$A$4:$G$954,6,0))</f>
        <v/>
      </c>
    </row>
    <row r="243" spans="3:5" x14ac:dyDescent="0.2">
      <c r="C243" s="1"/>
      <c r="E243" s="13" t="str">
        <f>IF('Finish Times'!$C243="","",'Finish Times'!$D243-VLOOKUP($C243,'List of Entrants'!$A$4:$G$954,6,0))</f>
        <v/>
      </c>
    </row>
    <row r="244" spans="3:5" x14ac:dyDescent="0.2">
      <c r="C244" s="1"/>
      <c r="E244" s="13" t="str">
        <f>IF('Finish Times'!$C244="","",'Finish Times'!$D244-VLOOKUP($C244,'List of Entrants'!$A$4:$G$954,6,0))</f>
        <v/>
      </c>
    </row>
    <row r="245" spans="3:5" x14ac:dyDescent="0.2">
      <c r="C245" s="1"/>
      <c r="E245" s="13" t="str">
        <f>IF('Finish Times'!$C245="","",'Finish Times'!$D245-VLOOKUP($C245,'List of Entrants'!$A$4:$G$954,6,0))</f>
        <v/>
      </c>
    </row>
    <row r="246" spans="3:5" x14ac:dyDescent="0.2">
      <c r="C246" s="1"/>
      <c r="E246" s="13" t="str">
        <f>IF('Finish Times'!$C246="","",'Finish Times'!$D246-VLOOKUP($C246,'List of Entrants'!$A$4:$G$954,6,0))</f>
        <v/>
      </c>
    </row>
    <row r="247" spans="3:5" x14ac:dyDescent="0.2">
      <c r="C247" s="1"/>
      <c r="E247" s="13" t="str">
        <f>IF('Finish Times'!$C247="","",'Finish Times'!$D247-VLOOKUP($C247,'List of Entrants'!$A$4:$G$954,6,0))</f>
        <v/>
      </c>
    </row>
    <row r="248" spans="3:5" x14ac:dyDescent="0.2">
      <c r="C248" s="1"/>
      <c r="E248" s="13" t="str">
        <f>IF('Finish Times'!$C248="","",'Finish Times'!$D248-VLOOKUP($C248,'List of Entrants'!$A$4:$G$954,6,0))</f>
        <v/>
      </c>
    </row>
    <row r="249" spans="3:5" x14ac:dyDescent="0.2">
      <c r="C249" s="1"/>
      <c r="E249" s="13" t="str">
        <f>IF('Finish Times'!$C249="","",'Finish Times'!$D249-VLOOKUP($C249,'List of Entrants'!$A$4:$G$954,6,0))</f>
        <v/>
      </c>
    </row>
    <row r="250" spans="3:5" x14ac:dyDescent="0.2">
      <c r="C250" s="1"/>
      <c r="E250" s="13" t="str">
        <f>IF('Finish Times'!$C250="","",'Finish Times'!$D250-VLOOKUP($C250,'List of Entrants'!$A$4:$G$954,6,0))</f>
        <v/>
      </c>
    </row>
    <row r="251" spans="3:5" x14ac:dyDescent="0.2">
      <c r="C251" s="1"/>
      <c r="E251" s="13" t="str">
        <f>IF('Finish Times'!$C251="","",'Finish Times'!$D251-VLOOKUP($C251,'List of Entrants'!$A$4:$G$954,6,0))</f>
        <v/>
      </c>
    </row>
    <row r="252" spans="3:5" x14ac:dyDescent="0.2">
      <c r="C252" s="1"/>
      <c r="E252" s="13" t="str">
        <f>IF('Finish Times'!$C252="","",'Finish Times'!$D252-VLOOKUP($C252,'List of Entrants'!$A$4:$G$954,6,0))</f>
        <v/>
      </c>
    </row>
    <row r="253" spans="3:5" x14ac:dyDescent="0.2">
      <c r="C253" s="1"/>
      <c r="E253" s="13" t="str">
        <f>IF('Finish Times'!$C253="","",'Finish Times'!$D253-VLOOKUP($C253,'List of Entrants'!$A$4:$G$954,6,0))</f>
        <v/>
      </c>
    </row>
    <row r="254" spans="3:5" x14ac:dyDescent="0.2">
      <c r="C254" s="1"/>
      <c r="E254" s="13" t="str">
        <f>IF('Finish Times'!$C254="","",'Finish Times'!$D254-VLOOKUP($C254,'List of Entrants'!$A$4:$G$954,6,0))</f>
        <v/>
      </c>
    </row>
    <row r="255" spans="3:5" x14ac:dyDescent="0.2">
      <c r="C255" s="1"/>
      <c r="E255" s="13" t="str">
        <f>IF('Finish Times'!$C255="","",'Finish Times'!$D255-VLOOKUP($C255,'List of Entrants'!$A$4:$G$954,6,0))</f>
        <v/>
      </c>
    </row>
    <row r="256" spans="3:5" x14ac:dyDescent="0.2">
      <c r="C256" s="1"/>
      <c r="E256" s="13" t="str">
        <f>IF('Finish Times'!$C256="","",'Finish Times'!$D256-VLOOKUP($C256,'List of Entrants'!$A$4:$G$954,6,0))</f>
        <v/>
      </c>
    </row>
    <row r="257" spans="3:5" x14ac:dyDescent="0.2">
      <c r="C257" s="1"/>
      <c r="E257" s="13" t="str">
        <f>IF('Finish Times'!$C257="","",'Finish Times'!$D257-VLOOKUP($C257,'List of Entrants'!$A$4:$G$954,6,0))</f>
        <v/>
      </c>
    </row>
    <row r="258" spans="3:5" x14ac:dyDescent="0.2">
      <c r="C258" s="1"/>
      <c r="E258" s="13" t="str">
        <f>IF('Finish Times'!$C258="","",'Finish Times'!$D258-VLOOKUP($C258,'List of Entrants'!$A$4:$G$954,6,0))</f>
        <v/>
      </c>
    </row>
    <row r="259" spans="3:5" x14ac:dyDescent="0.2">
      <c r="C259" s="1"/>
      <c r="E259" s="13" t="str">
        <f>IF('Finish Times'!$C259="","",'Finish Times'!$D259-VLOOKUP($C259,'List of Entrants'!$A$4:$G$954,6,0))</f>
        <v/>
      </c>
    </row>
    <row r="260" spans="3:5" x14ac:dyDescent="0.2">
      <c r="C260" s="1"/>
      <c r="E260" s="13" t="str">
        <f>IF('Finish Times'!$C260="","",'Finish Times'!$D260-VLOOKUP($C260,'List of Entrants'!$A$4:$G$954,6,0))</f>
        <v/>
      </c>
    </row>
    <row r="261" spans="3:5" x14ac:dyDescent="0.2">
      <c r="C261" s="1"/>
      <c r="E261" s="13" t="str">
        <f>IF('Finish Times'!$C261="","",'Finish Times'!$D261-VLOOKUP($C261,'List of Entrants'!$A$4:$G$954,6,0))</f>
        <v/>
      </c>
    </row>
    <row r="262" spans="3:5" x14ac:dyDescent="0.2">
      <c r="C262" s="1"/>
      <c r="E262" s="13" t="str">
        <f>IF('Finish Times'!$C262="","",'Finish Times'!$D262-VLOOKUP($C262,'List of Entrants'!$A$4:$G$954,6,0))</f>
        <v/>
      </c>
    </row>
    <row r="263" spans="3:5" x14ac:dyDescent="0.2">
      <c r="C263" s="1"/>
      <c r="E263" s="13" t="str">
        <f>IF('Finish Times'!$C263="","",'Finish Times'!$D263-VLOOKUP($C263,'List of Entrants'!$A$4:$G$954,6,0))</f>
        <v/>
      </c>
    </row>
    <row r="264" spans="3:5" x14ac:dyDescent="0.2">
      <c r="C264" s="1"/>
      <c r="E264" s="13" t="str">
        <f>IF('Finish Times'!$C264="","",'Finish Times'!$D264-VLOOKUP($C264,'List of Entrants'!$A$4:$G$954,6,0))</f>
        <v/>
      </c>
    </row>
    <row r="265" spans="3:5" x14ac:dyDescent="0.2">
      <c r="C265" s="1"/>
      <c r="E265" s="13" t="str">
        <f>IF('Finish Times'!$C265="","",'Finish Times'!$D265-VLOOKUP($C265,'List of Entrants'!$A$4:$G$954,6,0))</f>
        <v/>
      </c>
    </row>
    <row r="266" spans="3:5" x14ac:dyDescent="0.2">
      <c r="C266" s="1"/>
      <c r="E266" s="13" t="str">
        <f>IF('Finish Times'!$C266="","",'Finish Times'!$D266-VLOOKUP($C266,'List of Entrants'!$A$4:$G$954,6,0))</f>
        <v/>
      </c>
    </row>
    <row r="267" spans="3:5" x14ac:dyDescent="0.2">
      <c r="C267" s="1"/>
      <c r="E267" s="13" t="str">
        <f>IF('Finish Times'!$C267="","",'Finish Times'!$D267-VLOOKUP($C267,'List of Entrants'!$A$4:$G$954,6,0))</f>
        <v/>
      </c>
    </row>
    <row r="268" spans="3:5" x14ac:dyDescent="0.2">
      <c r="C268" s="1"/>
      <c r="E268" s="13" t="str">
        <f>IF('Finish Times'!$C268="","",'Finish Times'!$D268-VLOOKUP($C268,'List of Entrants'!$A$4:$G$954,6,0))</f>
        <v/>
      </c>
    </row>
    <row r="269" spans="3:5" x14ac:dyDescent="0.2">
      <c r="C269" s="1"/>
      <c r="E269" s="13" t="str">
        <f>IF('Finish Times'!$C269="","",'Finish Times'!$D269-VLOOKUP($C269,'List of Entrants'!$A$4:$G$954,6,0))</f>
        <v/>
      </c>
    </row>
    <row r="270" spans="3:5" x14ac:dyDescent="0.2">
      <c r="C270" s="1"/>
      <c r="E270" s="13" t="str">
        <f>IF('Finish Times'!$C270="","",'Finish Times'!$D270-VLOOKUP($C270,'List of Entrants'!$A$4:$G$954,6,0))</f>
        <v/>
      </c>
    </row>
    <row r="271" spans="3:5" x14ac:dyDescent="0.2">
      <c r="C271" s="1"/>
      <c r="E271" s="13" t="str">
        <f>IF('Finish Times'!$C271="","",'Finish Times'!$D271-VLOOKUP($C271,'List of Entrants'!$A$4:$G$954,6,0))</f>
        <v/>
      </c>
    </row>
    <row r="272" spans="3:5" x14ac:dyDescent="0.2">
      <c r="C272" s="1"/>
      <c r="E272" s="13" t="str">
        <f>IF('Finish Times'!$C272="","",'Finish Times'!$D272-VLOOKUP($C272,'List of Entrants'!$A$4:$G$954,6,0))</f>
        <v/>
      </c>
    </row>
    <row r="273" spans="3:5" x14ac:dyDescent="0.2">
      <c r="C273" s="1"/>
      <c r="E273" s="13" t="str">
        <f>IF('Finish Times'!$C273="","",'Finish Times'!$D273-VLOOKUP($C273,'List of Entrants'!$A$4:$G$954,6,0))</f>
        <v/>
      </c>
    </row>
    <row r="274" spans="3:5" x14ac:dyDescent="0.2">
      <c r="C274" s="1"/>
      <c r="E274" s="13" t="str">
        <f>IF('Finish Times'!$C274="","",'Finish Times'!$D274-VLOOKUP($C274,'List of Entrants'!$A$4:$G$954,6,0))</f>
        <v/>
      </c>
    </row>
    <row r="275" spans="3:5" x14ac:dyDescent="0.2">
      <c r="C275" s="1"/>
      <c r="E275" s="13" t="str">
        <f>IF('Finish Times'!$C275="","",'Finish Times'!$D275-VLOOKUP($C275,'List of Entrants'!$A$4:$G$954,6,0))</f>
        <v/>
      </c>
    </row>
    <row r="276" spans="3:5" x14ac:dyDescent="0.2">
      <c r="C276" s="1"/>
      <c r="E276" s="13" t="str">
        <f>IF('Finish Times'!$C276="","",'Finish Times'!$D276-VLOOKUP($C276,'List of Entrants'!$A$4:$G$954,6,0))</f>
        <v/>
      </c>
    </row>
    <row r="277" spans="3:5" x14ac:dyDescent="0.2">
      <c r="C277" s="1"/>
      <c r="E277" s="13" t="str">
        <f>IF('Finish Times'!$C277="","",'Finish Times'!$D277-VLOOKUP($C277,'List of Entrants'!$A$4:$G$954,6,0))</f>
        <v/>
      </c>
    </row>
    <row r="278" spans="3:5" x14ac:dyDescent="0.2">
      <c r="C278" s="1"/>
      <c r="E278" s="13" t="str">
        <f>IF('Finish Times'!$C278="","",'Finish Times'!$D278-VLOOKUP($C278,'List of Entrants'!$A$4:$G$954,6,0))</f>
        <v/>
      </c>
    </row>
    <row r="279" spans="3:5" x14ac:dyDescent="0.2">
      <c r="C279" s="1"/>
      <c r="E279" s="13" t="str">
        <f>IF('Finish Times'!$C279="","",'Finish Times'!$D279-VLOOKUP($C279,'List of Entrants'!$A$4:$G$954,6,0))</f>
        <v/>
      </c>
    </row>
    <row r="280" spans="3:5" x14ac:dyDescent="0.2">
      <c r="C280" s="1"/>
      <c r="E280" s="13" t="str">
        <f>IF('Finish Times'!$C280="","",'Finish Times'!$D280-VLOOKUP($C280,'List of Entrants'!$A$4:$G$954,6,0))</f>
        <v/>
      </c>
    </row>
    <row r="281" spans="3:5" x14ac:dyDescent="0.2">
      <c r="C281" s="1"/>
      <c r="E281" s="13" t="str">
        <f>IF('Finish Times'!$C281="","",'Finish Times'!$D281-VLOOKUP($C281,'List of Entrants'!$A$4:$G$954,6,0))</f>
        <v/>
      </c>
    </row>
    <row r="282" spans="3:5" x14ac:dyDescent="0.2">
      <c r="C282" s="1"/>
      <c r="E282" s="13" t="str">
        <f>IF('Finish Times'!$C282="","",'Finish Times'!$D282-VLOOKUP($C282,'List of Entrants'!$A$4:$G$954,6,0))</f>
        <v/>
      </c>
    </row>
    <row r="283" spans="3:5" x14ac:dyDescent="0.2">
      <c r="C283" s="1"/>
      <c r="E283" s="13" t="str">
        <f>IF('Finish Times'!$C283="","",'Finish Times'!$D283-VLOOKUP($C283,'List of Entrants'!$A$4:$G$954,6,0))</f>
        <v/>
      </c>
    </row>
    <row r="284" spans="3:5" x14ac:dyDescent="0.2">
      <c r="C284" s="1"/>
      <c r="E284" s="13" t="str">
        <f>IF('Finish Times'!$C284="","",'Finish Times'!$D284-VLOOKUP($C284,'List of Entrants'!$A$4:$G$954,6,0))</f>
        <v/>
      </c>
    </row>
    <row r="285" spans="3:5" x14ac:dyDescent="0.2">
      <c r="C285" s="1"/>
      <c r="E285" s="13" t="str">
        <f>IF('Finish Times'!$C285="","",'Finish Times'!$D285-VLOOKUP($C285,'List of Entrants'!$A$4:$G$954,6,0))</f>
        <v/>
      </c>
    </row>
    <row r="286" spans="3:5" x14ac:dyDescent="0.2">
      <c r="C286" s="1"/>
      <c r="E286" s="13" t="str">
        <f>IF('Finish Times'!$C286="","",'Finish Times'!$D286-VLOOKUP($C286,'List of Entrants'!$A$4:$G$954,6,0))</f>
        <v/>
      </c>
    </row>
    <row r="287" spans="3:5" x14ac:dyDescent="0.2">
      <c r="C287" s="1"/>
      <c r="E287" s="13" t="str">
        <f>IF('Finish Times'!$C287="","",'Finish Times'!$D287-VLOOKUP($C287,'List of Entrants'!$A$4:$G$954,6,0))</f>
        <v/>
      </c>
    </row>
    <row r="288" spans="3:5" x14ac:dyDescent="0.2">
      <c r="C288" s="1"/>
      <c r="E288" s="13" t="str">
        <f>IF('Finish Times'!$C288="","",'Finish Times'!$D288-VLOOKUP($C288,'List of Entrants'!$A$4:$G$954,6,0))</f>
        <v/>
      </c>
    </row>
    <row r="289" spans="5:5" x14ac:dyDescent="0.2">
      <c r="E289" s="13" t="str">
        <f>IF('Finish Times'!$C289="","",'Finish Times'!$D289-VLOOKUP($C289,'List of Entrants'!$A$4:$G$954,6,0))</f>
        <v/>
      </c>
    </row>
    <row r="290" spans="5:5" x14ac:dyDescent="0.2">
      <c r="E290" s="13" t="str">
        <f>IF('Finish Times'!$C290="","",'Finish Times'!$D290-VLOOKUP($C290,'List of Entrants'!$A$4:$G$954,6,0))</f>
        <v/>
      </c>
    </row>
    <row r="291" spans="5:5" x14ac:dyDescent="0.2">
      <c r="E291" s="13" t="str">
        <f>IF('Finish Times'!$C291="","",'Finish Times'!$D291-VLOOKUP($C291,'List of Entrants'!$A$4:$G$954,6,0))</f>
        <v/>
      </c>
    </row>
    <row r="292" spans="5:5" x14ac:dyDescent="0.2">
      <c r="E292" s="13" t="str">
        <f>IF('Finish Times'!$C292="","",'Finish Times'!$D292-VLOOKUP($C292,'List of Entrants'!$A$4:$G$954,6,0))</f>
        <v/>
      </c>
    </row>
    <row r="293" spans="5:5" x14ac:dyDescent="0.2">
      <c r="E293" s="13" t="str">
        <f>IF('Finish Times'!$C293="","",'Finish Times'!$D293-VLOOKUP($C293,'List of Entrants'!$A$4:$G$954,6,0))</f>
        <v/>
      </c>
    </row>
    <row r="294" spans="5:5" x14ac:dyDescent="0.2">
      <c r="E294" s="13" t="str">
        <f>IF('Finish Times'!$C294="","",'Finish Times'!$D294-VLOOKUP($C294,'List of Entrants'!$A$4:$G$954,6,0))</f>
        <v/>
      </c>
    </row>
    <row r="295" spans="5:5" x14ac:dyDescent="0.2">
      <c r="E295" s="13" t="str">
        <f>IF('Finish Times'!$C295="","",'Finish Times'!$D295-VLOOKUP($C295,'List of Entrants'!$A$4:$G$954,6,0))</f>
        <v/>
      </c>
    </row>
    <row r="296" spans="5:5" x14ac:dyDescent="0.2">
      <c r="E296" s="13" t="str">
        <f>IF('Finish Times'!$C296="","",'Finish Times'!$D296-VLOOKUP($C296,'List of Entrants'!$A$4:$G$954,6,0))</f>
        <v/>
      </c>
    </row>
    <row r="297" spans="5:5" x14ac:dyDescent="0.2">
      <c r="E297" s="13" t="str">
        <f>IF('Finish Times'!$C297="","",'Finish Times'!$D297-VLOOKUP($C297,'List of Entrants'!$A$4:$G$954,6,0))</f>
        <v/>
      </c>
    </row>
    <row r="298" spans="5:5" x14ac:dyDescent="0.2">
      <c r="E298" s="13" t="str">
        <f>IF('Finish Times'!$C298="","",'Finish Times'!$D298-VLOOKUP($C298,'List of Entrants'!$A$4:$G$954,6,0))</f>
        <v/>
      </c>
    </row>
    <row r="299" spans="5:5" x14ac:dyDescent="0.2">
      <c r="E299" s="13" t="str">
        <f>IF('Finish Times'!$C299="","",'Finish Times'!$D299-VLOOKUP($C299,'List of Entrants'!$A$4:$G$954,6,0))</f>
        <v/>
      </c>
    </row>
    <row r="300" spans="5:5" x14ac:dyDescent="0.2">
      <c r="E300" s="13" t="str">
        <f>IF('Finish Times'!$C300="","",'Finish Times'!$D300-VLOOKUP($C300,'List of Entrants'!$A$4:$G$954,6,0))</f>
        <v/>
      </c>
    </row>
    <row r="301" spans="5:5" x14ac:dyDescent="0.2">
      <c r="E301" s="13" t="str">
        <f>IF('Finish Times'!$C301="","",'Finish Times'!$D301-VLOOKUP($C301,'List of Entrants'!$A$4:$G$954,6,0))</f>
        <v/>
      </c>
    </row>
    <row r="302" spans="5:5" x14ac:dyDescent="0.2">
      <c r="E302" s="13" t="str">
        <f>IF('Finish Times'!$C302="","",'Finish Times'!$D302-VLOOKUP($C302,'List of Entrants'!$A$4:$G$954,6,0))</f>
        <v/>
      </c>
    </row>
    <row r="303" spans="5:5" x14ac:dyDescent="0.2">
      <c r="E303" s="13" t="str">
        <f>IF('Finish Times'!$C303="","",'Finish Times'!$D303-VLOOKUP($C303,'List of Entrants'!$A$4:$G$954,6,0))</f>
        <v/>
      </c>
    </row>
    <row r="304" spans="5:5" x14ac:dyDescent="0.2">
      <c r="E304" s="13" t="str">
        <f>IF('Finish Times'!$C304="","",'Finish Times'!$D304-VLOOKUP($C304,'List of Entrants'!$A$4:$G$954,6,0))</f>
        <v/>
      </c>
    </row>
    <row r="305" spans="5:5" x14ac:dyDescent="0.2">
      <c r="E305" s="13" t="str">
        <f>IF('Finish Times'!$C305="","",'Finish Times'!$D305-VLOOKUP($C305,'List of Entrants'!$A$4:$G$954,6,0))</f>
        <v/>
      </c>
    </row>
    <row r="306" spans="5:5" x14ac:dyDescent="0.2">
      <c r="E306" s="13" t="str">
        <f>IF('Finish Times'!$C306="","",'Finish Times'!$D306-VLOOKUP($C306,'List of Entrants'!$A$4:$G$954,6,0))</f>
        <v/>
      </c>
    </row>
    <row r="307" spans="5:5" x14ac:dyDescent="0.2">
      <c r="E307" s="13" t="str">
        <f>IF('Finish Times'!$C307="","",'Finish Times'!$D307-VLOOKUP($C307,'List of Entrants'!$A$4:$G$954,6,0))</f>
        <v/>
      </c>
    </row>
    <row r="308" spans="5:5" x14ac:dyDescent="0.2">
      <c r="E308" s="13" t="str">
        <f>IF('Finish Times'!$C308="","",'Finish Times'!$D308-VLOOKUP($C308,'List of Entrants'!$A$4:$G$954,6,0))</f>
        <v/>
      </c>
    </row>
    <row r="309" spans="5:5" x14ac:dyDescent="0.2">
      <c r="E309" s="13" t="str">
        <f>IF('Finish Times'!$C309="","",'Finish Times'!$D309-VLOOKUP($C309,'List of Entrants'!$A$4:$G$954,6,0))</f>
        <v/>
      </c>
    </row>
    <row r="310" spans="5:5" x14ac:dyDescent="0.2">
      <c r="E310" s="13" t="str">
        <f>IF('Finish Times'!$C310="","",'Finish Times'!$D310-VLOOKUP($C310,'List of Entrants'!$A$4:$G$954,6,0))</f>
        <v/>
      </c>
    </row>
    <row r="311" spans="5:5" x14ac:dyDescent="0.2">
      <c r="E311" s="13" t="str">
        <f>IF('Finish Times'!$C311="","",'Finish Times'!$D311-VLOOKUP($C311,'List of Entrants'!$A$4:$G$954,6,0))</f>
        <v/>
      </c>
    </row>
    <row r="312" spans="5:5" x14ac:dyDescent="0.2">
      <c r="E312" s="13" t="str">
        <f>IF('Finish Times'!$C312="","",'Finish Times'!$D312-VLOOKUP($C312,'List of Entrants'!$A$4:$G$954,6,0))</f>
        <v/>
      </c>
    </row>
    <row r="313" spans="5:5" x14ac:dyDescent="0.2">
      <c r="E313" s="13" t="str">
        <f>IF('Finish Times'!$C313="","",'Finish Times'!$D313-VLOOKUP($C313,'List of Entrants'!$A$4:$G$954,6,0))</f>
        <v/>
      </c>
    </row>
    <row r="314" spans="5:5" x14ac:dyDescent="0.2">
      <c r="E314" s="13" t="str">
        <f>IF('Finish Times'!$C314="","",'Finish Times'!$D314-VLOOKUP($C314,'List of Entrants'!$A$4:$G$954,6,0))</f>
        <v/>
      </c>
    </row>
    <row r="315" spans="5:5" x14ac:dyDescent="0.2">
      <c r="E315" s="13" t="str">
        <f>IF('Finish Times'!$C315="","",'Finish Times'!$D315-VLOOKUP($C315,'List of Entrants'!$A$4:$G$954,6,0))</f>
        <v/>
      </c>
    </row>
    <row r="316" spans="5:5" x14ac:dyDescent="0.2">
      <c r="E316" s="13" t="str">
        <f>IF('Finish Times'!$C316="","",'Finish Times'!$D316-VLOOKUP($C316,'List of Entrants'!$A$4:$G$954,6,0))</f>
        <v/>
      </c>
    </row>
    <row r="317" spans="5:5" x14ac:dyDescent="0.2">
      <c r="E317" s="13" t="str">
        <f>IF('Finish Times'!$C317="","",'Finish Times'!$D317-VLOOKUP($C317,'List of Entrants'!$A$4:$G$954,6,0))</f>
        <v/>
      </c>
    </row>
    <row r="318" spans="5:5" x14ac:dyDescent="0.2">
      <c r="E318" s="13" t="str">
        <f>IF('Finish Times'!$C318="","",'Finish Times'!$D318-VLOOKUP($C318,'List of Entrants'!$A$4:$G$954,6,0))</f>
        <v/>
      </c>
    </row>
    <row r="319" spans="5:5" x14ac:dyDescent="0.2">
      <c r="E319" s="13" t="str">
        <f>IF('Finish Times'!$C319="","",'Finish Times'!$D319-VLOOKUP($C319,'List of Entrants'!$A$4:$G$954,6,0))</f>
        <v/>
      </c>
    </row>
    <row r="320" spans="5:5" x14ac:dyDescent="0.2">
      <c r="E320" s="13" t="str">
        <f>IF('Finish Times'!$C320="","",'Finish Times'!$D320-VLOOKUP($C320,'List of Entrants'!$A$4:$G$954,6,0))</f>
        <v/>
      </c>
    </row>
    <row r="321" spans="5:5" x14ac:dyDescent="0.2">
      <c r="E321" s="13" t="str">
        <f>IF('Finish Times'!$C321="","",'Finish Times'!$D321-VLOOKUP($C321,'List of Entrants'!$A$4:$G$954,6,0))</f>
        <v/>
      </c>
    </row>
    <row r="322" spans="5:5" x14ac:dyDescent="0.2">
      <c r="E322" s="13" t="str">
        <f>IF('Finish Times'!$C322="","",'Finish Times'!$D322-VLOOKUP($C322,'List of Entrants'!$A$4:$G$954,6,0))</f>
        <v/>
      </c>
    </row>
    <row r="323" spans="5:5" x14ac:dyDescent="0.2">
      <c r="E323" s="13" t="str">
        <f>IF('Finish Times'!$C323="","",'Finish Times'!$D323-VLOOKUP($C323,'List of Entrants'!$A$4:$G$954,6,0))</f>
        <v/>
      </c>
    </row>
    <row r="324" spans="5:5" x14ac:dyDescent="0.2">
      <c r="E324" s="13" t="str">
        <f>IF('Finish Times'!$C324="","",'Finish Times'!$D324-VLOOKUP($C324,'List of Entrants'!$A$4:$G$954,6,0))</f>
        <v/>
      </c>
    </row>
    <row r="325" spans="5:5" x14ac:dyDescent="0.2">
      <c r="E325" s="13" t="str">
        <f>IF('Finish Times'!$C325="","",'Finish Times'!$D325-VLOOKUP($C325,'List of Entrants'!$A$4:$G$954,6,0))</f>
        <v/>
      </c>
    </row>
    <row r="326" spans="5:5" x14ac:dyDescent="0.2">
      <c r="E326" s="13" t="str">
        <f>IF('Finish Times'!$C326="","",'Finish Times'!$D326-VLOOKUP($C326,'List of Entrants'!$A$4:$G$954,6,0))</f>
        <v/>
      </c>
    </row>
    <row r="327" spans="5:5" x14ac:dyDescent="0.2">
      <c r="E327" s="13" t="str">
        <f>IF('Finish Times'!$C327="","",'Finish Times'!$D327-VLOOKUP($C327,'List of Entrants'!$A$4:$G$954,6,0))</f>
        <v/>
      </c>
    </row>
    <row r="328" spans="5:5" x14ac:dyDescent="0.2">
      <c r="E328" s="13" t="str">
        <f>IF('Finish Times'!$C328="","",'Finish Times'!$D328-VLOOKUP($C328,'List of Entrants'!$A$4:$G$954,6,0))</f>
        <v/>
      </c>
    </row>
    <row r="329" spans="5:5" x14ac:dyDescent="0.2">
      <c r="E329" s="13" t="str">
        <f>IF('Finish Times'!$C329="","",'Finish Times'!$D329-VLOOKUP($C329,'List of Entrants'!$A$4:$G$954,6,0))</f>
        <v/>
      </c>
    </row>
    <row r="330" spans="5:5" x14ac:dyDescent="0.2">
      <c r="E330" s="13" t="str">
        <f>IF('Finish Times'!$C330="","",'Finish Times'!$D330-VLOOKUP($C330,'List of Entrants'!$A$4:$G$954,6,0))</f>
        <v/>
      </c>
    </row>
    <row r="331" spans="5:5" x14ac:dyDescent="0.2">
      <c r="E331" s="13" t="str">
        <f>IF('Finish Times'!$C331="","",'Finish Times'!$D331-VLOOKUP($C331,'List of Entrants'!$A$4:$G$954,6,0))</f>
        <v/>
      </c>
    </row>
    <row r="332" spans="5:5" x14ac:dyDescent="0.2">
      <c r="E332" s="13" t="str">
        <f>IF('Finish Times'!$C332="","",'Finish Times'!$D332-VLOOKUP($C332,'List of Entrants'!$A$4:$G$954,6,0))</f>
        <v/>
      </c>
    </row>
    <row r="333" spans="5:5" x14ac:dyDescent="0.2">
      <c r="E333" s="13" t="str">
        <f>IF('Finish Times'!$C333="","",'Finish Times'!$D333-VLOOKUP($C333,'List of Entrants'!$A$4:$G$954,6,0))</f>
        <v/>
      </c>
    </row>
    <row r="334" spans="5:5" x14ac:dyDescent="0.2">
      <c r="E334" s="13" t="str">
        <f>IF('Finish Times'!$C334="","",'Finish Times'!$D334-VLOOKUP($C334,'List of Entrants'!$A$4:$G$954,6,0))</f>
        <v/>
      </c>
    </row>
    <row r="335" spans="5:5" x14ac:dyDescent="0.2">
      <c r="E335" s="13" t="str">
        <f>IF('Finish Times'!$C335="","",'Finish Times'!$D335-VLOOKUP($C335,'List of Entrants'!$A$4:$G$954,6,0))</f>
        <v/>
      </c>
    </row>
    <row r="336" spans="5:5" x14ac:dyDescent="0.2">
      <c r="E336" s="13" t="str">
        <f>IF('Finish Times'!$C336="","",'Finish Times'!$D336-VLOOKUP($C336,'List of Entrants'!$A$4:$G$954,6,0))</f>
        <v/>
      </c>
    </row>
    <row r="337" spans="5:5" x14ac:dyDescent="0.2">
      <c r="E337" s="13" t="str">
        <f>IF('Finish Times'!$C337="","",'Finish Times'!$D337-VLOOKUP($C337,'List of Entrants'!$A$4:$G$954,6,0))</f>
        <v/>
      </c>
    </row>
    <row r="338" spans="5:5" x14ac:dyDescent="0.2">
      <c r="E338" s="13" t="str">
        <f>IF('Finish Times'!$C338="","",'Finish Times'!$D338-VLOOKUP($C338,'List of Entrants'!$A$4:$G$954,6,0))</f>
        <v/>
      </c>
    </row>
    <row r="339" spans="5:5" x14ac:dyDescent="0.2">
      <c r="E339" s="13" t="str">
        <f>IF('Finish Times'!$C339="","",'Finish Times'!$D339-VLOOKUP($C339,'List of Entrants'!$A$4:$G$954,6,0))</f>
        <v/>
      </c>
    </row>
    <row r="340" spans="5:5" x14ac:dyDescent="0.2">
      <c r="E340" s="13" t="str">
        <f>IF('Finish Times'!$C340="","",'Finish Times'!$D340-VLOOKUP($C340,'List of Entrants'!$A$4:$G$954,6,0))</f>
        <v/>
      </c>
    </row>
    <row r="341" spans="5:5" x14ac:dyDescent="0.2">
      <c r="E341" s="13" t="str">
        <f>IF('Finish Times'!$C341="","",'Finish Times'!$D341-VLOOKUP($C341,'List of Entrants'!$A$4:$G$954,6,0))</f>
        <v/>
      </c>
    </row>
    <row r="342" spans="5:5" x14ac:dyDescent="0.2">
      <c r="E342" s="13" t="str">
        <f>IF('Finish Times'!$C342="","",'Finish Times'!$D342-VLOOKUP($C342,'List of Entrants'!$A$4:$G$954,6,0))</f>
        <v/>
      </c>
    </row>
    <row r="343" spans="5:5" x14ac:dyDescent="0.2">
      <c r="E343" s="13" t="str">
        <f>IF('Finish Times'!$C343="","",'Finish Times'!$D343-VLOOKUP($C343,'List of Entrants'!$A$4:$G$954,6,0))</f>
        <v/>
      </c>
    </row>
    <row r="344" spans="5:5" x14ac:dyDescent="0.2">
      <c r="E344" s="13" t="str">
        <f>IF('Finish Times'!$C344="","",'Finish Times'!$D344-VLOOKUP($C344,'List of Entrants'!$A$4:$G$954,6,0))</f>
        <v/>
      </c>
    </row>
    <row r="345" spans="5:5" x14ac:dyDescent="0.2">
      <c r="E345" s="13" t="str">
        <f>IF('Finish Times'!$C345="","",'Finish Times'!$D345-VLOOKUP($C345,'List of Entrants'!$A$4:$G$954,6,0))</f>
        <v/>
      </c>
    </row>
    <row r="346" spans="5:5" x14ac:dyDescent="0.2">
      <c r="E346" s="13" t="str">
        <f>IF('Finish Times'!$C346="","",'Finish Times'!$D346-VLOOKUP($C346,'List of Entrants'!$A$4:$G$954,6,0))</f>
        <v/>
      </c>
    </row>
    <row r="347" spans="5:5" x14ac:dyDescent="0.2">
      <c r="E347" s="13" t="str">
        <f>IF('Finish Times'!$C347="","",'Finish Times'!$D347-VLOOKUP($C347,'List of Entrants'!$A$4:$G$954,6,0))</f>
        <v/>
      </c>
    </row>
    <row r="348" spans="5:5" x14ac:dyDescent="0.2">
      <c r="E348" s="13" t="str">
        <f>IF('Finish Times'!$C348="","",'Finish Times'!$D348-VLOOKUP($C348,'List of Entrants'!$A$4:$G$954,6,0))</f>
        <v/>
      </c>
    </row>
    <row r="349" spans="5:5" x14ac:dyDescent="0.2">
      <c r="E349" s="13" t="str">
        <f>IF('Finish Times'!$C349="","",'Finish Times'!$D349-VLOOKUP($C349,'List of Entrants'!$A$4:$G$954,6,0))</f>
        <v/>
      </c>
    </row>
    <row r="350" spans="5:5" x14ac:dyDescent="0.2">
      <c r="E350" s="13" t="str">
        <f>IF('Finish Times'!$C350="","",'Finish Times'!$D350-VLOOKUP($C350,'List of Entrants'!$A$4:$G$954,6,0))</f>
        <v/>
      </c>
    </row>
    <row r="351" spans="5:5" x14ac:dyDescent="0.2">
      <c r="E351" s="13" t="str">
        <f>IF('Finish Times'!$C351="","",'Finish Times'!$D351-VLOOKUP($C351,'List of Entrants'!$A$4:$G$954,6,0))</f>
        <v/>
      </c>
    </row>
    <row r="352" spans="5:5" x14ac:dyDescent="0.2">
      <c r="E352" s="13" t="str">
        <f>IF('Finish Times'!$C352="","",'Finish Times'!$D352-VLOOKUP($C352,'List of Entrants'!$A$4:$G$954,6,0))</f>
        <v/>
      </c>
    </row>
    <row r="353" spans="5:5" x14ac:dyDescent="0.2">
      <c r="E353" s="13" t="str">
        <f>IF('Finish Times'!$C353="","",'Finish Times'!$D353-VLOOKUP($C353,'List of Entrants'!$A$4:$G$954,6,0))</f>
        <v/>
      </c>
    </row>
    <row r="354" spans="5:5" x14ac:dyDescent="0.2">
      <c r="E354" s="13" t="str">
        <f>IF('Finish Times'!$C354="","",'Finish Times'!$D354-VLOOKUP($C354,'List of Entrants'!$A$4:$G$954,6,0))</f>
        <v/>
      </c>
    </row>
    <row r="355" spans="5:5" x14ac:dyDescent="0.2">
      <c r="E355" s="13" t="str">
        <f>IF('Finish Times'!$C355="","",'Finish Times'!$D355-VLOOKUP($C355,'List of Entrants'!$A$4:$G$954,6,0))</f>
        <v/>
      </c>
    </row>
    <row r="356" spans="5:5" x14ac:dyDescent="0.2">
      <c r="E356" s="13" t="str">
        <f>IF('Finish Times'!$C356="","",'Finish Times'!$D356-VLOOKUP($C356,'List of Entrants'!$A$4:$G$954,6,0))</f>
        <v/>
      </c>
    </row>
    <row r="357" spans="5:5" x14ac:dyDescent="0.2">
      <c r="E357" s="13" t="str">
        <f>IF('Finish Times'!$C357="","",'Finish Times'!$D357-VLOOKUP($C357,'List of Entrants'!$A$4:$G$954,6,0))</f>
        <v/>
      </c>
    </row>
    <row r="358" spans="5:5" x14ac:dyDescent="0.2">
      <c r="E358" s="13" t="str">
        <f>IF('Finish Times'!$C358="","",'Finish Times'!$D358-VLOOKUP($C358,'List of Entrants'!$A$4:$G$954,6,0))</f>
        <v/>
      </c>
    </row>
    <row r="359" spans="5:5" x14ac:dyDescent="0.2">
      <c r="E359" s="13" t="str">
        <f>IF('Finish Times'!$C359="","",'Finish Times'!$D359-VLOOKUP($C359,'List of Entrants'!$A$4:$G$954,6,0))</f>
        <v/>
      </c>
    </row>
    <row r="360" spans="5:5" x14ac:dyDescent="0.2">
      <c r="E360" s="13" t="str">
        <f>IF('Finish Times'!$C360="","",'Finish Times'!$D360-VLOOKUP($C360,'List of Entrants'!$A$4:$G$954,6,0))</f>
        <v/>
      </c>
    </row>
    <row r="361" spans="5:5" x14ac:dyDescent="0.2">
      <c r="E361" s="13" t="str">
        <f>IF('Finish Times'!$C361="","",'Finish Times'!$D361-VLOOKUP($C361,'List of Entrants'!$A$4:$G$954,6,0))</f>
        <v/>
      </c>
    </row>
    <row r="362" spans="5:5" x14ac:dyDescent="0.2">
      <c r="E362" s="13" t="str">
        <f>IF('Finish Times'!$C362="","",'Finish Times'!$D362-VLOOKUP($C362,'List of Entrants'!$A$4:$G$954,6,0))</f>
        <v/>
      </c>
    </row>
    <row r="363" spans="5:5" x14ac:dyDescent="0.2">
      <c r="E363" s="13" t="str">
        <f>IF('Finish Times'!$C363="","",'Finish Times'!$D363-VLOOKUP($C363,'List of Entrants'!$A$4:$G$954,6,0))</f>
        <v/>
      </c>
    </row>
    <row r="364" spans="5:5" x14ac:dyDescent="0.2">
      <c r="E364" s="13" t="str">
        <f>IF('Finish Times'!$C364="","",'Finish Times'!$D364-VLOOKUP($C364,'List of Entrants'!$A$4:$G$954,6,0))</f>
        <v/>
      </c>
    </row>
    <row r="365" spans="5:5" x14ac:dyDescent="0.2">
      <c r="E365" s="13" t="str">
        <f>IF('Finish Times'!$C365="","",'Finish Times'!$D365-VLOOKUP($C365,'List of Entrants'!$A$4:$G$954,6,0))</f>
        <v/>
      </c>
    </row>
    <row r="366" spans="5:5" x14ac:dyDescent="0.2">
      <c r="E366" s="13" t="str">
        <f>IF('Finish Times'!$C366="","",'Finish Times'!$D366-VLOOKUP($C366,'List of Entrants'!$A$4:$G$954,6,0))</f>
        <v/>
      </c>
    </row>
    <row r="367" spans="5:5" x14ac:dyDescent="0.2">
      <c r="E367" s="13" t="str">
        <f>IF('Finish Times'!$C367="","",'Finish Times'!$D367-VLOOKUP($C367,'List of Entrants'!$A$4:$G$954,6,0))</f>
        <v/>
      </c>
    </row>
    <row r="368" spans="5:5" x14ac:dyDescent="0.2">
      <c r="E368" s="13" t="str">
        <f>IF('Finish Times'!$C368="","",'Finish Times'!$D368-VLOOKUP($C368,'List of Entrants'!$A$4:$G$954,6,0))</f>
        <v/>
      </c>
    </row>
    <row r="369" spans="5:5" x14ac:dyDescent="0.2">
      <c r="E369" s="13" t="str">
        <f>IF('Finish Times'!$C369="","",'Finish Times'!$D369-VLOOKUP($C369,'List of Entrants'!$A$4:$G$954,6,0))</f>
        <v/>
      </c>
    </row>
    <row r="370" spans="5:5" x14ac:dyDescent="0.2">
      <c r="E370" s="13" t="str">
        <f>IF('Finish Times'!$C370="","",'Finish Times'!$D370-VLOOKUP($C370,'List of Entrants'!$A$4:$G$954,6,0))</f>
        <v/>
      </c>
    </row>
    <row r="371" spans="5:5" x14ac:dyDescent="0.2">
      <c r="E371" s="13" t="str">
        <f>IF('Finish Times'!$C371="","",'Finish Times'!$D371-VLOOKUP($C371,'List of Entrants'!$A$4:$G$954,6,0))</f>
        <v/>
      </c>
    </row>
    <row r="372" spans="5:5" x14ac:dyDescent="0.2">
      <c r="E372" s="13" t="str">
        <f>IF('Finish Times'!$C372="","",'Finish Times'!$D372-VLOOKUP($C372,'List of Entrants'!$A$4:$G$954,6,0))</f>
        <v/>
      </c>
    </row>
    <row r="373" spans="5:5" x14ac:dyDescent="0.2">
      <c r="E373" s="13" t="str">
        <f>IF('Finish Times'!$C373="","",'Finish Times'!$D373-VLOOKUP($C373,'List of Entrants'!$A$4:$G$954,6,0))</f>
        <v/>
      </c>
    </row>
    <row r="374" spans="5:5" x14ac:dyDescent="0.2">
      <c r="E374" s="13" t="str">
        <f>IF('Finish Times'!$C374="","",'Finish Times'!$D374-VLOOKUP($C374,'List of Entrants'!$A$4:$G$954,6,0))</f>
        <v/>
      </c>
    </row>
    <row r="375" spans="5:5" x14ac:dyDescent="0.2">
      <c r="E375" s="13" t="str">
        <f>IF('Finish Times'!$C375="","",'Finish Times'!$D375-VLOOKUP($C375,'List of Entrants'!$A$4:$G$954,6,0))</f>
        <v/>
      </c>
    </row>
    <row r="376" spans="5:5" x14ac:dyDescent="0.2">
      <c r="E376" s="13" t="str">
        <f>IF('Finish Times'!$C376="","",'Finish Times'!$D376-VLOOKUP($C376,'List of Entrants'!$A$4:$G$954,6,0))</f>
        <v/>
      </c>
    </row>
    <row r="377" spans="5:5" x14ac:dyDescent="0.2">
      <c r="E377" s="13" t="str">
        <f>IF('Finish Times'!$C377="","",'Finish Times'!$D377-VLOOKUP($C377,'List of Entrants'!$A$4:$G$954,6,0))</f>
        <v/>
      </c>
    </row>
    <row r="378" spans="5:5" x14ac:dyDescent="0.2">
      <c r="E378" s="13" t="str">
        <f>IF('Finish Times'!$C378="","",'Finish Times'!$D378-VLOOKUP($C378,'List of Entrants'!$A$4:$G$954,6,0))</f>
        <v/>
      </c>
    </row>
    <row r="379" spans="5:5" x14ac:dyDescent="0.2">
      <c r="E379" s="13" t="str">
        <f>IF('Finish Times'!$C379="","",'Finish Times'!$D379-VLOOKUP($C379,'List of Entrants'!$A$4:$G$954,6,0))</f>
        <v/>
      </c>
    </row>
    <row r="380" spans="5:5" x14ac:dyDescent="0.2">
      <c r="E380" s="13" t="str">
        <f>IF('Finish Times'!$C380="","",'Finish Times'!$D380-VLOOKUP($C380,'List of Entrants'!$A$4:$G$954,6,0))</f>
        <v/>
      </c>
    </row>
    <row r="381" spans="5:5" x14ac:dyDescent="0.2">
      <c r="E381" s="13" t="str">
        <f>IF('Finish Times'!$C381="","",'Finish Times'!$D381-VLOOKUP($C381,'List of Entrants'!$A$4:$G$954,6,0))</f>
        <v/>
      </c>
    </row>
    <row r="382" spans="5:5" x14ac:dyDescent="0.2">
      <c r="E382" s="13" t="str">
        <f>IF('Finish Times'!$C382="","",'Finish Times'!$D382-VLOOKUP($C382,'List of Entrants'!$A$4:$G$954,6,0))</f>
        <v/>
      </c>
    </row>
    <row r="383" spans="5:5" x14ac:dyDescent="0.2">
      <c r="E383" s="13" t="str">
        <f>IF('Finish Times'!$C383="","",'Finish Times'!$D383-VLOOKUP($C383,'List of Entrants'!$A$4:$G$954,6,0))</f>
        <v/>
      </c>
    </row>
    <row r="384" spans="5:5" x14ac:dyDescent="0.2">
      <c r="E384" s="13" t="str">
        <f>IF('Finish Times'!$C384="","",'Finish Times'!$D384-VLOOKUP($C384,'List of Entrants'!$A$4:$G$954,6,0))</f>
        <v/>
      </c>
    </row>
    <row r="385" spans="5:5" x14ac:dyDescent="0.2">
      <c r="E385" s="13" t="str">
        <f>IF('Finish Times'!$C385="","",'Finish Times'!$D385-VLOOKUP($C385,'List of Entrants'!$A$4:$G$954,6,0))</f>
        <v/>
      </c>
    </row>
    <row r="386" spans="5:5" x14ac:dyDescent="0.2">
      <c r="E386" s="13" t="str">
        <f>IF('Finish Times'!$C386="","",'Finish Times'!$D386-VLOOKUP($C386,'List of Entrants'!$A$4:$G$954,6,0))</f>
        <v/>
      </c>
    </row>
    <row r="387" spans="5:5" x14ac:dyDescent="0.2">
      <c r="E387" s="13" t="str">
        <f>IF('Finish Times'!$C387="","",'Finish Times'!$D387-VLOOKUP($C387,'List of Entrants'!$A$4:$G$954,6,0))</f>
        <v/>
      </c>
    </row>
    <row r="388" spans="5:5" x14ac:dyDescent="0.2">
      <c r="E388" s="13" t="str">
        <f>IF('Finish Times'!$C388="","",'Finish Times'!$D388-VLOOKUP($C388,'List of Entrants'!$A$4:$G$954,6,0))</f>
        <v/>
      </c>
    </row>
    <row r="389" spans="5:5" x14ac:dyDescent="0.2">
      <c r="E389" s="13" t="str">
        <f>IF('Finish Times'!$C389="","",'Finish Times'!$D389-VLOOKUP($C389,'List of Entrants'!$A$4:$G$954,6,0))</f>
        <v/>
      </c>
    </row>
    <row r="390" spans="5:5" x14ac:dyDescent="0.2">
      <c r="E390" s="13" t="str">
        <f>IF('Finish Times'!$C390="","",'Finish Times'!$D390-VLOOKUP($C390,'List of Entrants'!$A$4:$G$954,6,0))</f>
        <v/>
      </c>
    </row>
    <row r="391" spans="5:5" x14ac:dyDescent="0.2">
      <c r="E391" s="13" t="str">
        <f>IF('Finish Times'!$C391="","",'Finish Times'!$D391-VLOOKUP($C391,'List of Entrants'!$A$4:$G$954,6,0))</f>
        <v/>
      </c>
    </row>
    <row r="392" spans="5:5" x14ac:dyDescent="0.2">
      <c r="E392" s="13" t="str">
        <f>IF('Finish Times'!$C392="","",'Finish Times'!$D392-VLOOKUP($C392,'List of Entrants'!$A$4:$G$954,6,0))</f>
        <v/>
      </c>
    </row>
    <row r="393" spans="5:5" x14ac:dyDescent="0.2">
      <c r="E393" s="13" t="str">
        <f>IF('Finish Times'!$C393="","",'Finish Times'!$D393-VLOOKUP($C393,'List of Entrants'!$A$4:$G$954,6,0))</f>
        <v/>
      </c>
    </row>
    <row r="394" spans="5:5" x14ac:dyDescent="0.2">
      <c r="E394" s="13" t="str">
        <f>IF('Finish Times'!$C394="","",'Finish Times'!$D394-VLOOKUP($C394,'List of Entrants'!$A$4:$G$954,6,0))</f>
        <v/>
      </c>
    </row>
    <row r="395" spans="5:5" x14ac:dyDescent="0.2">
      <c r="E395" s="13" t="str">
        <f>IF('Finish Times'!$C395="","",'Finish Times'!$D395-VLOOKUP($C395,'List of Entrants'!$A$4:$G$954,6,0))</f>
        <v/>
      </c>
    </row>
    <row r="396" spans="5:5" x14ac:dyDescent="0.2">
      <c r="E396" s="13" t="str">
        <f>IF('Finish Times'!$C396="","",'Finish Times'!$D396-VLOOKUP($C396,'List of Entrants'!$A$4:$G$954,6,0))</f>
        <v/>
      </c>
    </row>
    <row r="397" spans="5:5" x14ac:dyDescent="0.2">
      <c r="E397" s="13" t="str">
        <f>IF('Finish Times'!$C397="","",'Finish Times'!$D397-VLOOKUP($C397,'List of Entrants'!$A$4:$G$954,6,0))</f>
        <v/>
      </c>
    </row>
    <row r="398" spans="5:5" x14ac:dyDescent="0.2">
      <c r="E398" s="13" t="str">
        <f>IF('Finish Times'!$C398="","",'Finish Times'!$D398-VLOOKUP($C398,'List of Entrants'!$A$4:$G$954,6,0))</f>
        <v/>
      </c>
    </row>
    <row r="399" spans="5:5" x14ac:dyDescent="0.2">
      <c r="E399" s="13" t="str">
        <f>IF('Finish Times'!$C399="","",'Finish Times'!$D399-VLOOKUP($C399,'List of Entrants'!$A$4:$G$954,6,0))</f>
        <v/>
      </c>
    </row>
    <row r="400" spans="5:5" x14ac:dyDescent="0.2">
      <c r="E400" s="13" t="str">
        <f>IF('Finish Times'!$C400="","",'Finish Times'!$D400-VLOOKUP($C400,'List of Entrants'!$A$4:$G$954,6,0))</f>
        <v/>
      </c>
    </row>
    <row r="401" spans="5:5" x14ac:dyDescent="0.2">
      <c r="E401" s="13" t="str">
        <f>IF('Finish Times'!$C401="","",'Finish Times'!$D401-VLOOKUP($C401,'List of Entrants'!$A$4:$G$954,6,0))</f>
        <v/>
      </c>
    </row>
    <row r="402" spans="5:5" x14ac:dyDescent="0.2">
      <c r="E402" s="13" t="str">
        <f>IF('Finish Times'!$C402="","",'Finish Times'!$D402-VLOOKUP($C402,'List of Entrants'!$A$4:$G$954,6,0))</f>
        <v/>
      </c>
    </row>
    <row r="403" spans="5:5" x14ac:dyDescent="0.2">
      <c r="E403" s="13" t="str">
        <f>IF('Finish Times'!$C403="","",'Finish Times'!$D403-VLOOKUP($C403,'List of Entrants'!$A$4:$G$954,6,0))</f>
        <v/>
      </c>
    </row>
    <row r="404" spans="5:5" x14ac:dyDescent="0.2">
      <c r="E404" s="13" t="str">
        <f>IF('Finish Times'!$C404="","",'Finish Times'!$D404-VLOOKUP($C404,'List of Entrants'!$A$4:$G$954,6,0))</f>
        <v/>
      </c>
    </row>
    <row r="405" spans="5:5" x14ac:dyDescent="0.2">
      <c r="E405" s="13" t="str">
        <f>IF('Finish Times'!$C405="","",'Finish Times'!$D405-VLOOKUP($C405,'List of Entrants'!$A$4:$G$954,6,0))</f>
        <v/>
      </c>
    </row>
    <row r="406" spans="5:5" x14ac:dyDescent="0.2">
      <c r="E406" s="13" t="str">
        <f>IF('Finish Times'!$C406="","",'Finish Times'!$D406-VLOOKUP($C406,'List of Entrants'!$A$4:$G$954,6,0))</f>
        <v/>
      </c>
    </row>
    <row r="407" spans="5:5" x14ac:dyDescent="0.2">
      <c r="E407" s="13" t="str">
        <f>IF('Finish Times'!$C407="","",'Finish Times'!$D407-VLOOKUP($C407,'List of Entrants'!$A$4:$G$954,6,0))</f>
        <v/>
      </c>
    </row>
    <row r="408" spans="5:5" x14ac:dyDescent="0.2">
      <c r="E408" s="13" t="str">
        <f>IF('Finish Times'!$C408="","",'Finish Times'!$D408-VLOOKUP($C408,'List of Entrants'!$A$4:$G$954,6,0))</f>
        <v/>
      </c>
    </row>
    <row r="409" spans="5:5" x14ac:dyDescent="0.2">
      <c r="E409" s="13" t="str">
        <f>IF('Finish Times'!$C409="","",'Finish Times'!$D409-VLOOKUP($C409,'List of Entrants'!$A$4:$G$954,6,0))</f>
        <v/>
      </c>
    </row>
    <row r="410" spans="5:5" x14ac:dyDescent="0.2">
      <c r="E410" s="13" t="str">
        <f>IF('Finish Times'!$C410="","",'Finish Times'!$D410-VLOOKUP($C410,'List of Entrants'!$A$4:$G$954,6,0))</f>
        <v/>
      </c>
    </row>
    <row r="411" spans="5:5" x14ac:dyDescent="0.2">
      <c r="E411" s="13" t="str">
        <f>IF('Finish Times'!$C411="","",'Finish Times'!$D411-VLOOKUP($C411,'List of Entrants'!$A$4:$G$954,6,0))</f>
        <v/>
      </c>
    </row>
    <row r="412" spans="5:5" x14ac:dyDescent="0.2">
      <c r="E412" s="13" t="str">
        <f>IF('Finish Times'!$C412="","",'Finish Times'!$D412-VLOOKUP($C412,'List of Entrants'!$A$4:$G$954,6,0))</f>
        <v/>
      </c>
    </row>
    <row r="413" spans="5:5" x14ac:dyDescent="0.2">
      <c r="E413" s="13" t="str">
        <f>IF('Finish Times'!$C413="","",'Finish Times'!$D413-VLOOKUP($C413,'List of Entrants'!$A$4:$G$954,6,0))</f>
        <v/>
      </c>
    </row>
    <row r="414" spans="5:5" x14ac:dyDescent="0.2">
      <c r="E414" s="13" t="str">
        <f>IF('Finish Times'!$C414="","",'Finish Times'!$D414-VLOOKUP($C414,'List of Entrants'!$A$4:$G$954,6,0))</f>
        <v/>
      </c>
    </row>
    <row r="415" spans="5:5" x14ac:dyDescent="0.2">
      <c r="E415" s="13" t="str">
        <f>IF('Finish Times'!$C415="","",'Finish Times'!$D415-VLOOKUP($C415,'List of Entrants'!$A$4:$G$954,6,0))</f>
        <v/>
      </c>
    </row>
    <row r="416" spans="5:5" x14ac:dyDescent="0.2">
      <c r="E416" s="13" t="str">
        <f>IF('Finish Times'!$C416="","",'Finish Times'!$D416-VLOOKUP($C416,'List of Entrants'!$A$4:$G$954,6,0))</f>
        <v/>
      </c>
    </row>
    <row r="417" spans="5:5" x14ac:dyDescent="0.2">
      <c r="E417" s="13" t="str">
        <f>IF('Finish Times'!$C417="","",'Finish Times'!$D417-VLOOKUP($C417,'List of Entrants'!$A$4:$G$954,6,0))</f>
        <v/>
      </c>
    </row>
    <row r="418" spans="5:5" x14ac:dyDescent="0.2">
      <c r="E418" s="13" t="str">
        <f>IF('Finish Times'!$C418="","",'Finish Times'!$D418-VLOOKUP($C418,'List of Entrants'!$A$4:$G$954,6,0))</f>
        <v/>
      </c>
    </row>
    <row r="419" spans="5:5" x14ac:dyDescent="0.2">
      <c r="E419" s="13" t="str">
        <f>IF('Finish Times'!$C419="","",'Finish Times'!$D419-VLOOKUP($C419,'List of Entrants'!$A$4:$G$954,6,0))</f>
        <v/>
      </c>
    </row>
    <row r="420" spans="5:5" x14ac:dyDescent="0.2">
      <c r="E420" s="13" t="str">
        <f>IF('Finish Times'!$C420="","",'Finish Times'!$D420-VLOOKUP($C420,'List of Entrants'!$A$4:$G$954,6,0))</f>
        <v/>
      </c>
    </row>
    <row r="421" spans="5:5" x14ac:dyDescent="0.2">
      <c r="E421" s="13" t="str">
        <f>IF('Finish Times'!$C421="","",'Finish Times'!$D421-VLOOKUP($C421,'List of Entrants'!$A$4:$G$954,6,0))</f>
        <v/>
      </c>
    </row>
    <row r="422" spans="5:5" x14ac:dyDescent="0.2">
      <c r="E422" s="13" t="str">
        <f>IF('Finish Times'!$C422="","",'Finish Times'!$D422-VLOOKUP($C422,'List of Entrants'!$A$4:$G$954,6,0))</f>
        <v/>
      </c>
    </row>
    <row r="423" spans="5:5" x14ac:dyDescent="0.2">
      <c r="E423" s="13" t="str">
        <f>IF('Finish Times'!$C423="","",'Finish Times'!$D423-VLOOKUP($C423,'List of Entrants'!$A$4:$G$954,6,0))</f>
        <v/>
      </c>
    </row>
    <row r="424" spans="5:5" x14ac:dyDescent="0.2">
      <c r="E424" s="13" t="str">
        <f>IF('Finish Times'!$C424="","",'Finish Times'!$D424-VLOOKUP($C424,'List of Entrants'!$A$4:$G$954,6,0))</f>
        <v/>
      </c>
    </row>
    <row r="425" spans="5:5" x14ac:dyDescent="0.2">
      <c r="E425" s="13" t="str">
        <f>IF('Finish Times'!$C425="","",'Finish Times'!$D425-VLOOKUP($C425,'List of Entrants'!$A$4:$G$954,6,0))</f>
        <v/>
      </c>
    </row>
    <row r="426" spans="5:5" x14ac:dyDescent="0.2">
      <c r="E426" s="13" t="str">
        <f>IF('Finish Times'!$C426="","",'Finish Times'!$D426-VLOOKUP($C426,'List of Entrants'!$A$4:$G$954,6,0))</f>
        <v/>
      </c>
    </row>
    <row r="427" spans="5:5" x14ac:dyDescent="0.2">
      <c r="E427" s="13" t="str">
        <f>IF('Finish Times'!$C427="","",'Finish Times'!$D427-VLOOKUP($C427,'List of Entrants'!$A$4:$G$954,6,0))</f>
        <v/>
      </c>
    </row>
    <row r="428" spans="5:5" x14ac:dyDescent="0.2">
      <c r="E428" s="13" t="str">
        <f>IF('Finish Times'!$C428="","",'Finish Times'!$D428-VLOOKUP($C428,'List of Entrants'!$A$4:$G$954,6,0))</f>
        <v/>
      </c>
    </row>
    <row r="429" spans="5:5" x14ac:dyDescent="0.2">
      <c r="E429" s="13" t="str">
        <f>IF('Finish Times'!$C429="","",'Finish Times'!$D429-VLOOKUP($C429,'List of Entrants'!$A$4:$G$954,6,0))</f>
        <v/>
      </c>
    </row>
    <row r="430" spans="5:5" x14ac:dyDescent="0.2">
      <c r="E430" s="13" t="str">
        <f>IF('Finish Times'!$C430="","",'Finish Times'!$D430-VLOOKUP($C430,'List of Entrants'!$A$4:$G$954,6,0))</f>
        <v/>
      </c>
    </row>
    <row r="431" spans="5:5" x14ac:dyDescent="0.2">
      <c r="E431" s="13" t="str">
        <f>IF('Finish Times'!$C431="","",'Finish Times'!$D431-VLOOKUP($C431,'List of Entrants'!$A$4:$G$954,6,0))</f>
        <v/>
      </c>
    </row>
    <row r="432" spans="5:5" x14ac:dyDescent="0.2">
      <c r="E432" s="13" t="str">
        <f>IF('Finish Times'!$C432="","",'Finish Times'!$D432-VLOOKUP($C432,'List of Entrants'!$A$4:$G$954,6,0))</f>
        <v/>
      </c>
    </row>
    <row r="433" spans="5:5" x14ac:dyDescent="0.2">
      <c r="E433" s="13" t="str">
        <f>IF('Finish Times'!$C433="","",'Finish Times'!$D433-VLOOKUP($C433,'List of Entrants'!$A$4:$G$954,6,0))</f>
        <v/>
      </c>
    </row>
    <row r="434" spans="5:5" x14ac:dyDescent="0.2">
      <c r="E434" s="13" t="str">
        <f>IF('Finish Times'!$C434="","",'Finish Times'!$D434-VLOOKUP($C434,'List of Entrants'!$A$4:$G$954,6,0))</f>
        <v/>
      </c>
    </row>
    <row r="435" spans="5:5" x14ac:dyDescent="0.2">
      <c r="E435" s="13" t="str">
        <f>IF('Finish Times'!$C435="","",'Finish Times'!$D435-VLOOKUP($C435,'List of Entrants'!$A$4:$G$954,6,0))</f>
        <v/>
      </c>
    </row>
    <row r="436" spans="5:5" x14ac:dyDescent="0.2">
      <c r="E436" s="13" t="str">
        <f>IF('Finish Times'!$C436="","",'Finish Times'!$D436-VLOOKUP($C436,'List of Entrants'!$A$4:$G$954,6,0))</f>
        <v/>
      </c>
    </row>
    <row r="437" spans="5:5" x14ac:dyDescent="0.2">
      <c r="E437" s="13" t="str">
        <f>IF('Finish Times'!$C437="","",'Finish Times'!$D437-VLOOKUP($C437,'List of Entrants'!$A$4:$G$954,6,0))</f>
        <v/>
      </c>
    </row>
    <row r="438" spans="5:5" x14ac:dyDescent="0.2">
      <c r="E438" s="13" t="str">
        <f>IF('Finish Times'!$C438="","",'Finish Times'!$D438-VLOOKUP($C438,'List of Entrants'!$A$4:$G$954,6,0))</f>
        <v/>
      </c>
    </row>
    <row r="439" spans="5:5" x14ac:dyDescent="0.2">
      <c r="E439" s="13" t="str">
        <f>IF('Finish Times'!$C439="","",'Finish Times'!$D439-VLOOKUP($C439,'List of Entrants'!$A$4:$G$954,6,0))</f>
        <v/>
      </c>
    </row>
    <row r="440" spans="5:5" x14ac:dyDescent="0.2">
      <c r="E440" s="13" t="str">
        <f>IF('Finish Times'!$C440="","",'Finish Times'!$D440-VLOOKUP($C440,'List of Entrants'!$A$4:$G$954,6,0))</f>
        <v/>
      </c>
    </row>
    <row r="441" spans="5:5" x14ac:dyDescent="0.2">
      <c r="E441" s="13" t="str">
        <f>IF('Finish Times'!$C441="","",'Finish Times'!$D441-VLOOKUP($C441,'List of Entrants'!$A$4:$G$954,6,0))</f>
        <v/>
      </c>
    </row>
    <row r="442" spans="5:5" x14ac:dyDescent="0.2">
      <c r="E442" s="13" t="str">
        <f>IF('Finish Times'!$C442="","",'Finish Times'!$D442-VLOOKUP($C442,'List of Entrants'!$A$4:$G$954,6,0))</f>
        <v/>
      </c>
    </row>
    <row r="443" spans="5:5" x14ac:dyDescent="0.2">
      <c r="E443" s="13" t="str">
        <f>IF('Finish Times'!$C443="","",'Finish Times'!$D443-VLOOKUP($C443,'List of Entrants'!$A$4:$G$954,6,0))</f>
        <v/>
      </c>
    </row>
    <row r="444" spans="5:5" x14ac:dyDescent="0.2">
      <c r="E444" s="13" t="str">
        <f>IF('Finish Times'!$C444="","",'Finish Times'!$D444-VLOOKUP($C444,'List of Entrants'!$A$4:$G$954,6,0))</f>
        <v/>
      </c>
    </row>
    <row r="445" spans="5:5" x14ac:dyDescent="0.2">
      <c r="E445" s="13" t="str">
        <f>IF('Finish Times'!$C445="","",'Finish Times'!$D445-VLOOKUP($C445,'List of Entrants'!$A$4:$G$954,6,0))</f>
        <v/>
      </c>
    </row>
    <row r="446" spans="5:5" x14ac:dyDescent="0.2">
      <c r="E446" s="13" t="str">
        <f>IF('Finish Times'!$C446="","",'Finish Times'!$D446-VLOOKUP($C446,'List of Entrants'!$A$4:$G$954,6,0))</f>
        <v/>
      </c>
    </row>
    <row r="447" spans="5:5" x14ac:dyDescent="0.2">
      <c r="E447" s="13" t="str">
        <f>IF('Finish Times'!$C447="","",'Finish Times'!$D447-VLOOKUP($C447,'List of Entrants'!$A$4:$G$954,6,0))</f>
        <v/>
      </c>
    </row>
    <row r="448" spans="5:5" x14ac:dyDescent="0.2">
      <c r="E448" s="13" t="str">
        <f>IF('Finish Times'!$C448="","",'Finish Times'!$D448-VLOOKUP($C448,'List of Entrants'!$A$4:$G$954,6,0))</f>
        <v/>
      </c>
    </row>
    <row r="449" spans="5:5" x14ac:dyDescent="0.2">
      <c r="E449" s="13" t="str">
        <f>IF('Finish Times'!$C449="","",'Finish Times'!$D449-VLOOKUP($C449,'List of Entrants'!$A$4:$G$954,6,0))</f>
        <v/>
      </c>
    </row>
    <row r="450" spans="5:5" x14ac:dyDescent="0.2">
      <c r="E450" s="13" t="str">
        <f>IF('Finish Times'!$C450="","",'Finish Times'!$D450-VLOOKUP($C450,'List of Entrants'!$A$4:$G$954,6,0))</f>
        <v/>
      </c>
    </row>
    <row r="451" spans="5:5" x14ac:dyDescent="0.2">
      <c r="E451" s="13" t="str">
        <f>IF('Finish Times'!$C451="","",'Finish Times'!$D451-VLOOKUP($C451,'List of Entrants'!$A$4:$G$954,6,0))</f>
        <v/>
      </c>
    </row>
    <row r="452" spans="5:5" x14ac:dyDescent="0.2">
      <c r="E452" s="13" t="str">
        <f>IF('Finish Times'!$C452="","",'Finish Times'!$D452-VLOOKUP($C452,'List of Entrants'!$A$4:$G$954,6,0))</f>
        <v/>
      </c>
    </row>
    <row r="453" spans="5:5" x14ac:dyDescent="0.2">
      <c r="E453" s="13" t="str">
        <f>IF('Finish Times'!$C453="","",'Finish Times'!$D453-VLOOKUP($C453,'List of Entrants'!$A$4:$G$954,6,0))</f>
        <v/>
      </c>
    </row>
    <row r="454" spans="5:5" x14ac:dyDescent="0.2">
      <c r="E454" s="13" t="str">
        <f>IF('Finish Times'!$C454="","",'Finish Times'!$D454-VLOOKUP($C454,'List of Entrants'!$A$4:$G$954,6,0))</f>
        <v/>
      </c>
    </row>
    <row r="455" spans="5:5" x14ac:dyDescent="0.2">
      <c r="E455" s="13" t="str">
        <f>IF('Finish Times'!$C455="","",'Finish Times'!$D455-VLOOKUP($C455,'List of Entrants'!$A$4:$G$954,6,0))</f>
        <v/>
      </c>
    </row>
    <row r="456" spans="5:5" x14ac:dyDescent="0.2">
      <c r="E456" s="13" t="str">
        <f>IF('Finish Times'!$C456="","",'Finish Times'!$D456-VLOOKUP($C456,'List of Entrants'!$A$4:$G$954,6,0))</f>
        <v/>
      </c>
    </row>
    <row r="457" spans="5:5" x14ac:dyDescent="0.2">
      <c r="E457" s="13" t="str">
        <f>IF('Finish Times'!$C457="","",'Finish Times'!$D457-VLOOKUP($C457,'List of Entrants'!$A$4:$G$954,6,0))</f>
        <v/>
      </c>
    </row>
    <row r="458" spans="5:5" x14ac:dyDescent="0.2">
      <c r="E458" s="13" t="str">
        <f>IF('Finish Times'!$C458="","",'Finish Times'!$D458-VLOOKUP($C458,'List of Entrants'!$A$4:$G$954,6,0))</f>
        <v/>
      </c>
    </row>
    <row r="459" spans="5:5" x14ac:dyDescent="0.2">
      <c r="E459" s="13" t="str">
        <f>IF('Finish Times'!$C459="","",'Finish Times'!$D459-VLOOKUP($C459,'List of Entrants'!$A$4:$G$954,6,0))</f>
        <v/>
      </c>
    </row>
    <row r="460" spans="5:5" x14ac:dyDescent="0.2">
      <c r="E460" s="13" t="str">
        <f>IF('Finish Times'!$C460="","",'Finish Times'!$D460-VLOOKUP($C460,'List of Entrants'!$A$4:$G$954,6,0))</f>
        <v/>
      </c>
    </row>
    <row r="461" spans="5:5" x14ac:dyDescent="0.2">
      <c r="E461" s="13" t="str">
        <f>IF('Finish Times'!$C461="","",'Finish Times'!$D461-VLOOKUP($C461,'List of Entrants'!$A$4:$G$954,6,0))</f>
        <v/>
      </c>
    </row>
    <row r="462" spans="5:5" x14ac:dyDescent="0.2">
      <c r="E462" s="13" t="str">
        <f>IF('Finish Times'!$C462="","",'Finish Times'!$D462-VLOOKUP($C462,'List of Entrants'!$A$4:$G$954,6,0))</f>
        <v/>
      </c>
    </row>
    <row r="463" spans="5:5" x14ac:dyDescent="0.2">
      <c r="E463" s="13" t="str">
        <f>IF('Finish Times'!$C463="","",'Finish Times'!$D463-VLOOKUP($C463,'List of Entrants'!$A$4:$G$954,6,0))</f>
        <v/>
      </c>
    </row>
    <row r="464" spans="5:5" x14ac:dyDescent="0.2">
      <c r="E464" s="13" t="str">
        <f>IF('Finish Times'!$C464="","",'Finish Times'!$D464-VLOOKUP($C464,'List of Entrants'!$A$4:$G$954,6,0))</f>
        <v/>
      </c>
    </row>
    <row r="465" spans="5:5" x14ac:dyDescent="0.2">
      <c r="E465" s="13" t="str">
        <f>IF('Finish Times'!$C465="","",'Finish Times'!$D465-VLOOKUP($C465,'List of Entrants'!$A$4:$G$954,6,0))</f>
        <v/>
      </c>
    </row>
    <row r="466" spans="5:5" x14ac:dyDescent="0.2">
      <c r="E466" s="13" t="str">
        <f>IF('Finish Times'!$C466="","",'Finish Times'!$D466-VLOOKUP($C466,'List of Entrants'!$A$4:$G$954,6,0))</f>
        <v/>
      </c>
    </row>
    <row r="467" spans="5:5" x14ac:dyDescent="0.2">
      <c r="E467" s="13" t="str">
        <f>IF('Finish Times'!$C467="","",'Finish Times'!$D467-VLOOKUP($C467,'List of Entrants'!$A$4:$G$954,6,0))</f>
        <v/>
      </c>
    </row>
    <row r="468" spans="5:5" x14ac:dyDescent="0.2">
      <c r="E468" s="13" t="str">
        <f>IF('Finish Times'!$C468="","",'Finish Times'!$D468-VLOOKUP($C468,'List of Entrants'!$A$4:$G$954,6,0))</f>
        <v/>
      </c>
    </row>
    <row r="469" spans="5:5" x14ac:dyDescent="0.2">
      <c r="E469" s="13" t="str">
        <f>IF('Finish Times'!$C469="","",'Finish Times'!$D469-VLOOKUP($C469,'List of Entrants'!$A$4:$G$954,6,0))</f>
        <v/>
      </c>
    </row>
    <row r="470" spans="5:5" x14ac:dyDescent="0.2">
      <c r="E470" s="13" t="str">
        <f>IF('Finish Times'!$C470="","",'Finish Times'!$D470-VLOOKUP($C470,'List of Entrants'!$A$4:$G$954,6,0))</f>
        <v/>
      </c>
    </row>
    <row r="471" spans="5:5" x14ac:dyDescent="0.2">
      <c r="E471" s="13" t="str">
        <f>IF('Finish Times'!$C471="","",'Finish Times'!$D471-VLOOKUP($C471,'List of Entrants'!$A$4:$G$954,6,0))</f>
        <v/>
      </c>
    </row>
    <row r="472" spans="5:5" x14ac:dyDescent="0.2">
      <c r="E472" s="13" t="str">
        <f>IF('Finish Times'!$C472="","",'Finish Times'!$D472-VLOOKUP($C472,'List of Entrants'!$A$4:$G$954,6,0))</f>
        <v/>
      </c>
    </row>
    <row r="473" spans="5:5" x14ac:dyDescent="0.2">
      <c r="E473" s="13" t="str">
        <f>IF('Finish Times'!$C473="","",'Finish Times'!$D473-VLOOKUP($C473,'List of Entrants'!$A$4:$G$954,6,0))</f>
        <v/>
      </c>
    </row>
    <row r="474" spans="5:5" x14ac:dyDescent="0.2">
      <c r="E474" s="13" t="str">
        <f>IF('Finish Times'!$C474="","",'Finish Times'!$D474-VLOOKUP($C474,'List of Entrants'!$A$4:$G$954,6,0))</f>
        <v/>
      </c>
    </row>
    <row r="475" spans="5:5" x14ac:dyDescent="0.2">
      <c r="E475" s="13" t="str">
        <f>IF('Finish Times'!$C475="","",'Finish Times'!$D475-VLOOKUP($C475,'List of Entrants'!$A$4:$G$954,6,0))</f>
        <v/>
      </c>
    </row>
    <row r="476" spans="5:5" x14ac:dyDescent="0.2">
      <c r="E476" s="13" t="str">
        <f>IF('Finish Times'!$C476="","",'Finish Times'!$D476-VLOOKUP($C476,'List of Entrants'!$A$4:$G$954,6,0))</f>
        <v/>
      </c>
    </row>
    <row r="477" spans="5:5" x14ac:dyDescent="0.2">
      <c r="E477" s="13" t="str">
        <f>IF('Finish Times'!$C477="","",'Finish Times'!$D477-VLOOKUP($C477,'List of Entrants'!$A$4:$G$954,6,0))</f>
        <v/>
      </c>
    </row>
    <row r="478" spans="5:5" x14ac:dyDescent="0.2">
      <c r="E478" s="13" t="str">
        <f>IF('Finish Times'!$C478="","",'Finish Times'!$D478-VLOOKUP($C478,'List of Entrants'!$A$4:$G$954,6,0))</f>
        <v/>
      </c>
    </row>
    <row r="479" spans="5:5" x14ac:dyDescent="0.2">
      <c r="E479" s="13" t="str">
        <f>IF('Finish Times'!$C479="","",'Finish Times'!$D479-VLOOKUP($C479,'List of Entrants'!$A$4:$G$954,6,0))</f>
        <v/>
      </c>
    </row>
    <row r="480" spans="5:5" x14ac:dyDescent="0.2">
      <c r="E480" s="13" t="str">
        <f>IF('Finish Times'!$C480="","",'Finish Times'!$D480-VLOOKUP($C480,'List of Entrants'!$A$4:$G$954,6,0))</f>
        <v/>
      </c>
    </row>
    <row r="481" spans="5:5" x14ac:dyDescent="0.2">
      <c r="E481" s="13" t="str">
        <f>IF('Finish Times'!$C481="","",'Finish Times'!$D481-VLOOKUP($C481,'List of Entrants'!$A$4:$G$954,6,0))</f>
        <v/>
      </c>
    </row>
    <row r="482" spans="5:5" x14ac:dyDescent="0.2">
      <c r="E482" s="13" t="str">
        <f>IF('Finish Times'!$C482="","",'Finish Times'!$D482-VLOOKUP($C482,'List of Entrants'!$A$4:$G$954,6,0))</f>
        <v/>
      </c>
    </row>
    <row r="483" spans="5:5" x14ac:dyDescent="0.2">
      <c r="E483" s="13" t="str">
        <f>IF('Finish Times'!$C483="","",'Finish Times'!$D483-VLOOKUP($C483,'List of Entrants'!$A$4:$G$954,6,0))</f>
        <v/>
      </c>
    </row>
    <row r="484" spans="5:5" x14ac:dyDescent="0.2">
      <c r="E484" s="13" t="str">
        <f>IF('Finish Times'!$C484="","",'Finish Times'!$D484-VLOOKUP($C484,'List of Entrants'!$A$4:$G$954,6,0))</f>
        <v/>
      </c>
    </row>
    <row r="485" spans="5:5" x14ac:dyDescent="0.2">
      <c r="E485" s="13" t="str">
        <f>IF('Finish Times'!$C485="","",'Finish Times'!$D485-VLOOKUP($C485,'List of Entrants'!$A$4:$G$954,6,0))</f>
        <v/>
      </c>
    </row>
    <row r="486" spans="5:5" x14ac:dyDescent="0.2">
      <c r="E486" s="13" t="str">
        <f>IF('Finish Times'!$C486="","",'Finish Times'!$D486-VLOOKUP($C486,'List of Entrants'!$A$4:$G$954,6,0))</f>
        <v/>
      </c>
    </row>
    <row r="487" spans="5:5" x14ac:dyDescent="0.2">
      <c r="E487" s="13" t="str">
        <f>IF('Finish Times'!$C487="","",'Finish Times'!$D487-VLOOKUP($C487,'List of Entrants'!$A$4:$G$954,6,0))</f>
        <v/>
      </c>
    </row>
    <row r="488" spans="5:5" x14ac:dyDescent="0.2">
      <c r="E488" s="13" t="str">
        <f>IF('Finish Times'!$C488="","",'Finish Times'!$D488-VLOOKUP($C488,'List of Entrants'!$A$4:$G$954,6,0))</f>
        <v/>
      </c>
    </row>
    <row r="489" spans="5:5" x14ac:dyDescent="0.2">
      <c r="E489" s="13" t="str">
        <f>IF('Finish Times'!$C489="","",'Finish Times'!$D489-VLOOKUP($C489,'List of Entrants'!$A$4:$G$954,6,0))</f>
        <v/>
      </c>
    </row>
    <row r="490" spans="5:5" x14ac:dyDescent="0.2">
      <c r="E490" s="13" t="str">
        <f>IF('Finish Times'!$C490="","",'Finish Times'!$D490-VLOOKUP($C490,'List of Entrants'!$A$4:$G$954,6,0))</f>
        <v/>
      </c>
    </row>
    <row r="491" spans="5:5" x14ac:dyDescent="0.2">
      <c r="E491" s="13" t="str">
        <f>IF('Finish Times'!$C491="","",'Finish Times'!$D491-VLOOKUP($C491,'List of Entrants'!$A$4:$G$954,6,0))</f>
        <v/>
      </c>
    </row>
    <row r="492" spans="5:5" x14ac:dyDescent="0.2">
      <c r="E492" s="13" t="str">
        <f>IF('Finish Times'!$C492="","",'Finish Times'!$D492-VLOOKUP($C492,'List of Entrants'!$A$4:$G$954,6,0))</f>
        <v/>
      </c>
    </row>
    <row r="493" spans="5:5" x14ac:dyDescent="0.2">
      <c r="E493" s="13" t="str">
        <f>IF('Finish Times'!$C493="","",'Finish Times'!$D493-VLOOKUP($C493,'List of Entrants'!$A$4:$G$954,6,0))</f>
        <v/>
      </c>
    </row>
    <row r="494" spans="5:5" x14ac:dyDescent="0.2">
      <c r="E494" s="13" t="str">
        <f>IF('Finish Times'!$C494="","",'Finish Times'!$D494-VLOOKUP($C494,'List of Entrants'!$A$4:$G$954,6,0))</f>
        <v/>
      </c>
    </row>
    <row r="495" spans="5:5" x14ac:dyDescent="0.2">
      <c r="E495" s="13" t="str">
        <f>IF('Finish Times'!$C495="","",'Finish Times'!$D495-VLOOKUP($C495,'List of Entrants'!$A$4:$G$954,6,0))</f>
        <v/>
      </c>
    </row>
    <row r="496" spans="5:5" x14ac:dyDescent="0.2">
      <c r="E496" s="13" t="str">
        <f>IF('Finish Times'!$C496="","",'Finish Times'!$D496-VLOOKUP($C496,'List of Entrants'!$A$4:$G$954,6,0))</f>
        <v/>
      </c>
    </row>
    <row r="497" spans="5:5" x14ac:dyDescent="0.2">
      <c r="E497" s="13" t="str">
        <f>IF('Finish Times'!$C497="","",'Finish Times'!$D497-VLOOKUP($C497,'List of Entrants'!$A$4:$G$954,6,0))</f>
        <v/>
      </c>
    </row>
    <row r="498" spans="5:5" x14ac:dyDescent="0.2">
      <c r="E498" s="13" t="str">
        <f>IF('Finish Times'!$C498="","",'Finish Times'!$D498-VLOOKUP($C498,'List of Entrants'!$A$4:$G$954,6,0))</f>
        <v/>
      </c>
    </row>
    <row r="499" spans="5:5" x14ac:dyDescent="0.2">
      <c r="E499" s="13" t="str">
        <f>IF('Finish Times'!$C499="","",'Finish Times'!$D499-VLOOKUP($C499,'List of Entrants'!$A$4:$G$954,6,0))</f>
        <v/>
      </c>
    </row>
    <row r="500" spans="5:5" x14ac:dyDescent="0.2">
      <c r="E500" s="13" t="str">
        <f>IF('Finish Times'!$C500="","",'Finish Times'!$D500-VLOOKUP($C500,'List of Entrants'!$A$4:$G$954,6,0))</f>
        <v/>
      </c>
    </row>
  </sheetData>
  <sheetProtection sheet="1" objects="1" scenarios="1" selectLockedCells="1"/>
  <mergeCells count="3">
    <mergeCell ref="C9:E9"/>
    <mergeCell ref="G9:K12"/>
    <mergeCell ref="M11:Q11"/>
  </mergeCells>
  <pageMargins left="0.7" right="0.7" top="0.75" bottom="0.75" header="0.3" footer="0.3"/>
  <pageSetup paperSize="9" orientation="portrait" horizontalDpi="4294967292"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S296"/>
  <sheetViews>
    <sheetView topLeftCell="A9" zoomScale="90" zoomScaleNormal="90" workbookViewId="0">
      <pane ySplit="4" topLeftCell="A19" activePane="bottomLeft" state="frozenSplit"/>
      <selection activeCell="A9" sqref="A9"/>
      <selection pane="bottomLeft" activeCell="E19" sqref="E19"/>
    </sheetView>
  </sheetViews>
  <sheetFormatPr defaultRowHeight="12.75" x14ac:dyDescent="0.2"/>
  <cols>
    <col min="1" max="3" width="2.140625" style="2" customWidth="1"/>
    <col min="4" max="4" width="16.140625" style="2" customWidth="1"/>
    <col min="5" max="5" width="22.7109375" style="2" customWidth="1"/>
    <col min="6" max="6" width="15.85546875" style="2" customWidth="1"/>
    <col min="7" max="16384" width="9.140625" style="2"/>
  </cols>
  <sheetData>
    <row r="1" spans="1:19" hidden="1" x14ac:dyDescent="0.2"/>
    <row r="2" spans="1:19" hidden="1" x14ac:dyDescent="0.2"/>
    <row r="3" spans="1:19" hidden="1" x14ac:dyDescent="0.2"/>
    <row r="4" spans="1:19" hidden="1" x14ac:dyDescent="0.2"/>
    <row r="5" spans="1:19" hidden="1" x14ac:dyDescent="0.2"/>
    <row r="6" spans="1:19" hidden="1" x14ac:dyDescent="0.2"/>
    <row r="7" spans="1:19" hidden="1" x14ac:dyDescent="0.2"/>
    <row r="8" spans="1:19" hidden="1" x14ac:dyDescent="0.2"/>
    <row r="9" spans="1:19" ht="28.5" customHeight="1" x14ac:dyDescent="0.2">
      <c r="A9" s="3"/>
      <c r="B9" s="3"/>
      <c r="C9" s="3"/>
      <c r="D9" s="71" t="s">
        <v>100</v>
      </c>
      <c r="E9" s="71"/>
      <c r="F9" s="71"/>
      <c r="G9" s="3"/>
      <c r="H9" s="3"/>
      <c r="I9" s="3"/>
      <c r="J9" s="3"/>
      <c r="K9" s="3"/>
      <c r="L9" s="3"/>
      <c r="M9" s="3"/>
      <c r="N9" s="3"/>
      <c r="O9" s="3"/>
      <c r="P9" s="3"/>
      <c r="Q9" s="3"/>
      <c r="R9" s="3"/>
      <c r="S9" s="3"/>
    </row>
    <row r="10" spans="1:19" ht="39" customHeight="1" x14ac:dyDescent="0.2">
      <c r="A10" s="3"/>
      <c r="B10" s="3"/>
      <c r="C10" s="3"/>
      <c r="D10" s="4" t="s">
        <v>101</v>
      </c>
      <c r="E10" s="5">
        <v>41105</v>
      </c>
      <c r="F10" s="3"/>
      <c r="G10" s="3"/>
      <c r="H10" s="3"/>
      <c r="I10" s="3"/>
      <c r="J10" s="3"/>
      <c r="K10" s="3"/>
      <c r="L10" s="3"/>
      <c r="M10" s="3"/>
      <c r="N10" s="3"/>
      <c r="O10" s="3"/>
      <c r="P10" s="3"/>
      <c r="Q10" s="3"/>
      <c r="R10" s="3"/>
      <c r="S10" s="3"/>
    </row>
    <row r="11" spans="1:19" ht="42" customHeight="1" x14ac:dyDescent="0.2">
      <c r="A11" s="3"/>
      <c r="B11" s="3"/>
      <c r="C11" s="3"/>
      <c r="D11" s="4" t="s">
        <v>83</v>
      </c>
      <c r="E11" s="15">
        <v>0.41666666666666669</v>
      </c>
      <c r="F11" s="3"/>
      <c r="G11" s="3"/>
      <c r="H11" s="3"/>
      <c r="I11" s="3"/>
      <c r="J11" s="3"/>
      <c r="K11" s="3"/>
      <c r="L11" s="3"/>
      <c r="M11" s="3"/>
      <c r="N11" s="3"/>
      <c r="O11" s="3"/>
      <c r="P11" s="3"/>
      <c r="Q11" s="3"/>
      <c r="R11" s="3"/>
      <c r="S11" s="3"/>
    </row>
    <row r="12" spans="1:19" ht="38.25" customHeight="1" x14ac:dyDescent="0.2">
      <c r="A12" s="3"/>
      <c r="B12" s="3"/>
      <c r="C12" s="3"/>
      <c r="D12" s="9" t="s">
        <v>98</v>
      </c>
      <c r="E12" s="9" t="s">
        <v>97</v>
      </c>
      <c r="F12" s="9" t="s">
        <v>99</v>
      </c>
      <c r="G12" s="3"/>
      <c r="H12" s="3"/>
      <c r="I12" s="3"/>
      <c r="J12" s="3"/>
      <c r="K12" s="3"/>
      <c r="L12" s="3"/>
      <c r="M12" s="3"/>
      <c r="N12" s="3"/>
      <c r="O12" s="3"/>
      <c r="P12" s="3"/>
      <c r="Q12" s="3"/>
      <c r="R12" s="3"/>
      <c r="S12" s="3"/>
    </row>
    <row r="13" spans="1:19" x14ac:dyDescent="0.2">
      <c r="A13" s="3"/>
      <c r="B13" s="3"/>
      <c r="C13" s="3"/>
      <c r="D13" s="14">
        <v>41095.413820833332</v>
      </c>
      <c r="E13" s="17"/>
      <c r="F13" s="14">
        <f>IF(D13&lt;&gt;"",D13-$E$11,"")</f>
        <v>41094.997154166667</v>
      </c>
      <c r="G13" s="16"/>
      <c r="H13" s="16"/>
      <c r="I13" s="16"/>
      <c r="J13" s="16"/>
      <c r="K13" s="16"/>
      <c r="L13" s="16"/>
      <c r="M13" s="16"/>
      <c r="N13" s="16"/>
      <c r="O13" s="16"/>
      <c r="P13" s="16"/>
      <c r="Q13" s="16"/>
      <c r="R13" s="16"/>
      <c r="S13" s="3"/>
    </row>
    <row r="14" spans="1:19" x14ac:dyDescent="0.2">
      <c r="A14" s="3"/>
      <c r="B14" s="3"/>
      <c r="C14" s="3"/>
      <c r="D14" s="14">
        <v>41095.413829398145</v>
      </c>
      <c r="E14" s="18"/>
      <c r="F14" s="14">
        <f t="shared" ref="F14:F45" si="0">IF(D14&lt;&gt;"",D14-$E$11,"")</f>
        <v>41094.997162731481</v>
      </c>
      <c r="G14" s="16"/>
      <c r="H14" s="16"/>
      <c r="I14" s="16"/>
      <c r="J14" s="16"/>
      <c r="K14" s="16"/>
      <c r="L14" s="16"/>
      <c r="M14" s="16"/>
      <c r="N14" s="16"/>
      <c r="O14" s="16"/>
      <c r="P14" s="16"/>
      <c r="Q14" s="16"/>
      <c r="R14" s="16"/>
      <c r="S14" s="3"/>
    </row>
    <row r="15" spans="1:19" x14ac:dyDescent="0.2">
      <c r="A15" s="3"/>
      <c r="B15" s="3"/>
      <c r="C15" s="3"/>
      <c r="D15" s="14">
        <v>41095.413836805557</v>
      </c>
      <c r="E15" s="17"/>
      <c r="F15" s="14">
        <f t="shared" si="0"/>
        <v>41094.997170138893</v>
      </c>
      <c r="G15" s="16"/>
      <c r="H15" s="16"/>
      <c r="I15" s="16"/>
      <c r="J15" s="16"/>
      <c r="K15" s="16"/>
      <c r="L15" s="16"/>
      <c r="M15" s="16"/>
      <c r="N15" s="16"/>
      <c r="O15" s="16"/>
      <c r="P15" s="16"/>
      <c r="Q15" s="16"/>
      <c r="R15" s="16"/>
      <c r="S15" s="3"/>
    </row>
    <row r="16" spans="1:19" x14ac:dyDescent="0.2">
      <c r="A16" s="3"/>
      <c r="B16" s="3"/>
      <c r="C16" s="3"/>
      <c r="D16" s="14">
        <v>41095.413843750001</v>
      </c>
      <c r="E16" s="17"/>
      <c r="F16" s="14">
        <f t="shared" si="0"/>
        <v>41094.997177083336</v>
      </c>
      <c r="G16" s="16"/>
      <c r="H16" s="16"/>
      <c r="I16" s="16"/>
      <c r="J16" s="16"/>
      <c r="K16" s="16"/>
      <c r="L16" s="16"/>
      <c r="M16" s="16"/>
      <c r="N16" s="16"/>
      <c r="O16" s="16"/>
      <c r="P16" s="16"/>
      <c r="Q16" s="16"/>
      <c r="R16" s="16"/>
      <c r="S16" s="3"/>
    </row>
    <row r="17" spans="1:19" x14ac:dyDescent="0.2">
      <c r="A17" s="3"/>
      <c r="B17" s="3"/>
      <c r="C17" s="3"/>
      <c r="D17" s="14">
        <v>41095.413850462966</v>
      </c>
      <c r="E17" s="17"/>
      <c r="F17" s="14">
        <f t="shared" si="0"/>
        <v>41094.997183796302</v>
      </c>
      <c r="G17" s="16"/>
      <c r="H17" s="16"/>
      <c r="I17" s="16"/>
      <c r="J17" s="16"/>
      <c r="K17" s="16"/>
      <c r="L17" s="16"/>
      <c r="M17" s="16"/>
      <c r="N17" s="16"/>
      <c r="O17" s="16"/>
      <c r="P17" s="16"/>
      <c r="Q17" s="16"/>
      <c r="R17" s="16"/>
      <c r="S17" s="3"/>
    </row>
    <row r="18" spans="1:19" x14ac:dyDescent="0.2">
      <c r="A18" s="3"/>
      <c r="B18" s="3"/>
      <c r="C18" s="3"/>
      <c r="D18" s="14">
        <v>41095.414036226852</v>
      </c>
      <c r="E18" s="17"/>
      <c r="F18" s="14">
        <f t="shared" si="0"/>
        <v>41094.997369560188</v>
      </c>
      <c r="G18" s="16"/>
      <c r="H18" s="16"/>
      <c r="I18" s="16"/>
      <c r="J18" s="16"/>
      <c r="K18" s="16"/>
      <c r="L18" s="16"/>
      <c r="M18" s="16"/>
      <c r="N18" s="16"/>
      <c r="O18" s="16"/>
      <c r="P18" s="16"/>
      <c r="Q18" s="16"/>
      <c r="R18" s="16"/>
      <c r="S18" s="3"/>
    </row>
    <row r="19" spans="1:19" x14ac:dyDescent="0.2">
      <c r="A19" s="3"/>
      <c r="B19" s="3"/>
      <c r="C19" s="3"/>
      <c r="D19" s="14"/>
      <c r="E19" s="18"/>
      <c r="F19" s="14" t="str">
        <f t="shared" si="0"/>
        <v/>
      </c>
      <c r="G19" s="16"/>
      <c r="H19" s="16"/>
      <c r="I19" s="16"/>
      <c r="J19" s="16"/>
      <c r="K19" s="16"/>
      <c r="L19" s="16"/>
      <c r="M19" s="16"/>
      <c r="N19" s="16"/>
      <c r="O19" s="16"/>
      <c r="P19" s="16"/>
      <c r="Q19" s="16"/>
      <c r="R19" s="16"/>
      <c r="S19" s="3"/>
    </row>
    <row r="20" spans="1:19" x14ac:dyDescent="0.2">
      <c r="A20" s="3"/>
      <c r="B20" s="3"/>
      <c r="C20" s="3"/>
      <c r="D20" s="14"/>
      <c r="E20" s="17"/>
      <c r="F20" s="14" t="str">
        <f t="shared" si="0"/>
        <v/>
      </c>
      <c r="G20" s="16"/>
      <c r="H20" s="16"/>
      <c r="I20" s="16"/>
      <c r="J20" s="16"/>
      <c r="K20" s="16"/>
      <c r="L20" s="16"/>
      <c r="M20" s="16"/>
      <c r="N20" s="16"/>
      <c r="O20" s="16"/>
      <c r="P20" s="16"/>
      <c r="Q20" s="16"/>
      <c r="R20" s="16"/>
      <c r="S20" s="3"/>
    </row>
    <row r="21" spans="1:19" x14ac:dyDescent="0.2">
      <c r="A21" s="3"/>
      <c r="B21" s="3"/>
      <c r="C21" s="3"/>
      <c r="D21" s="14"/>
      <c r="E21" s="17"/>
      <c r="F21" s="14" t="str">
        <f t="shared" si="0"/>
        <v/>
      </c>
      <c r="G21" s="16"/>
      <c r="H21" s="16"/>
      <c r="I21" s="16"/>
      <c r="J21" s="16"/>
      <c r="K21" s="16"/>
      <c r="L21" s="16"/>
      <c r="M21" s="16"/>
      <c r="N21" s="16"/>
      <c r="O21" s="16"/>
      <c r="P21" s="16"/>
      <c r="Q21" s="16"/>
      <c r="R21" s="16"/>
      <c r="S21" s="3"/>
    </row>
    <row r="22" spans="1:19" x14ac:dyDescent="0.2">
      <c r="A22" s="3"/>
      <c r="B22" s="3"/>
      <c r="C22" s="3"/>
      <c r="D22" s="14"/>
      <c r="E22" s="17"/>
      <c r="F22" s="14" t="str">
        <f t="shared" si="0"/>
        <v/>
      </c>
      <c r="G22" s="16"/>
      <c r="H22" s="16"/>
      <c r="I22" s="16"/>
      <c r="J22" s="16"/>
      <c r="K22" s="16"/>
      <c r="L22" s="16"/>
      <c r="M22" s="16"/>
      <c r="N22" s="16"/>
      <c r="O22" s="16"/>
      <c r="P22" s="16"/>
      <c r="Q22" s="16"/>
      <c r="R22" s="16"/>
      <c r="S22" s="3"/>
    </row>
    <row r="23" spans="1:19" x14ac:dyDescent="0.2">
      <c r="A23" s="3"/>
      <c r="B23" s="3"/>
      <c r="C23" s="3"/>
      <c r="D23" s="14"/>
      <c r="E23" s="17"/>
      <c r="F23" s="14" t="str">
        <f t="shared" si="0"/>
        <v/>
      </c>
      <c r="G23" s="16"/>
      <c r="H23" s="16"/>
      <c r="I23" s="16"/>
      <c r="J23" s="16"/>
      <c r="K23" s="16"/>
      <c r="L23" s="16"/>
      <c r="M23" s="16"/>
      <c r="N23" s="16"/>
      <c r="O23" s="16"/>
      <c r="P23" s="16"/>
      <c r="Q23" s="16"/>
      <c r="R23" s="16"/>
      <c r="S23" s="3"/>
    </row>
    <row r="24" spans="1:19" x14ac:dyDescent="0.2">
      <c r="A24" s="3"/>
      <c r="B24" s="3"/>
      <c r="C24" s="3"/>
      <c r="D24" s="14"/>
      <c r="E24" s="17"/>
      <c r="F24" s="14" t="str">
        <f t="shared" si="0"/>
        <v/>
      </c>
      <c r="G24" s="16"/>
      <c r="H24" s="16"/>
      <c r="I24" s="16"/>
      <c r="J24" s="16"/>
      <c r="K24" s="16"/>
      <c r="L24" s="16"/>
      <c r="M24" s="16"/>
      <c r="N24" s="16"/>
      <c r="O24" s="16"/>
      <c r="P24" s="16"/>
      <c r="Q24" s="16"/>
      <c r="R24" s="16"/>
      <c r="S24" s="3"/>
    </row>
    <row r="25" spans="1:19" x14ac:dyDescent="0.2">
      <c r="A25" s="3"/>
      <c r="B25" s="3"/>
      <c r="C25" s="3"/>
      <c r="D25" s="14"/>
      <c r="E25" s="17"/>
      <c r="F25" s="14" t="str">
        <f t="shared" si="0"/>
        <v/>
      </c>
      <c r="G25" s="16"/>
      <c r="H25" s="16"/>
      <c r="I25" s="16"/>
      <c r="J25" s="16"/>
      <c r="K25" s="16"/>
      <c r="L25" s="16"/>
      <c r="M25" s="16"/>
      <c r="N25" s="16"/>
      <c r="O25" s="16"/>
      <c r="P25" s="16"/>
      <c r="Q25" s="16"/>
      <c r="R25" s="16"/>
      <c r="S25" s="3"/>
    </row>
    <row r="26" spans="1:19" x14ac:dyDescent="0.2">
      <c r="A26" s="3"/>
      <c r="B26" s="3"/>
      <c r="C26" s="3"/>
      <c r="D26" s="14"/>
      <c r="E26" s="17"/>
      <c r="F26" s="14" t="str">
        <f t="shared" si="0"/>
        <v/>
      </c>
      <c r="G26" s="16"/>
      <c r="H26" s="16"/>
      <c r="I26" s="16"/>
      <c r="J26" s="16"/>
      <c r="K26" s="16"/>
      <c r="L26" s="16"/>
      <c r="M26" s="16"/>
      <c r="N26" s="16"/>
      <c r="O26" s="16"/>
      <c r="P26" s="16"/>
      <c r="Q26" s="16"/>
      <c r="R26" s="16"/>
      <c r="S26" s="3"/>
    </row>
    <row r="27" spans="1:19" x14ac:dyDescent="0.2">
      <c r="A27" s="3"/>
      <c r="B27" s="3"/>
      <c r="C27" s="3"/>
      <c r="D27" s="14"/>
      <c r="E27" s="17"/>
      <c r="F27" s="14" t="str">
        <f t="shared" si="0"/>
        <v/>
      </c>
      <c r="G27" s="16"/>
      <c r="H27" s="16"/>
      <c r="I27" s="16"/>
      <c r="J27" s="16"/>
      <c r="K27" s="16"/>
      <c r="L27" s="16"/>
      <c r="M27" s="16"/>
      <c r="N27" s="16"/>
      <c r="O27" s="16"/>
      <c r="P27" s="16"/>
      <c r="Q27" s="16"/>
      <c r="R27" s="16"/>
      <c r="S27" s="3"/>
    </row>
    <row r="28" spans="1:19" x14ac:dyDescent="0.2">
      <c r="A28" s="3"/>
      <c r="B28" s="3"/>
      <c r="C28" s="3"/>
      <c r="D28" s="14"/>
      <c r="E28" s="17"/>
      <c r="F28" s="14" t="str">
        <f t="shared" si="0"/>
        <v/>
      </c>
      <c r="G28" s="16"/>
      <c r="H28" s="16"/>
      <c r="I28" s="16"/>
      <c r="J28" s="16"/>
      <c r="K28" s="16"/>
      <c r="L28" s="16"/>
      <c r="M28" s="16"/>
      <c r="N28" s="16"/>
      <c r="O28" s="16"/>
      <c r="P28" s="16"/>
      <c r="Q28" s="16"/>
      <c r="R28" s="16"/>
      <c r="S28" s="3"/>
    </row>
    <row r="29" spans="1:19" x14ac:dyDescent="0.2">
      <c r="A29" s="3"/>
      <c r="B29" s="3"/>
      <c r="C29" s="3"/>
      <c r="D29" s="14"/>
      <c r="E29" s="17"/>
      <c r="F29" s="14" t="str">
        <f t="shared" si="0"/>
        <v/>
      </c>
      <c r="G29" s="16"/>
      <c r="H29" s="16"/>
      <c r="I29" s="16"/>
      <c r="J29" s="16"/>
      <c r="K29" s="16"/>
      <c r="L29" s="16"/>
      <c r="M29" s="16"/>
      <c r="N29" s="16"/>
      <c r="O29" s="16"/>
      <c r="P29" s="16"/>
      <c r="Q29" s="16"/>
      <c r="R29" s="16"/>
      <c r="S29" s="3"/>
    </row>
    <row r="30" spans="1:19" x14ac:dyDescent="0.2">
      <c r="A30" s="3"/>
      <c r="B30" s="3"/>
      <c r="C30" s="3"/>
      <c r="D30" s="14"/>
      <c r="E30" s="17"/>
      <c r="F30" s="14" t="str">
        <f t="shared" si="0"/>
        <v/>
      </c>
      <c r="G30" s="16"/>
      <c r="H30" s="16"/>
      <c r="I30" s="16"/>
      <c r="J30" s="16"/>
      <c r="K30" s="16"/>
      <c r="L30" s="16"/>
      <c r="M30" s="16"/>
      <c r="N30" s="16"/>
      <c r="O30" s="16"/>
      <c r="P30" s="16"/>
      <c r="Q30" s="16"/>
      <c r="R30" s="16"/>
      <c r="S30" s="3"/>
    </row>
    <row r="31" spans="1:19" x14ac:dyDescent="0.2">
      <c r="A31" s="3"/>
      <c r="B31" s="3"/>
      <c r="C31" s="3"/>
      <c r="D31" s="14"/>
      <c r="E31" s="17"/>
      <c r="F31" s="14" t="str">
        <f t="shared" si="0"/>
        <v/>
      </c>
      <c r="G31" s="16"/>
      <c r="H31" s="16"/>
      <c r="I31" s="16"/>
      <c r="J31" s="16"/>
      <c r="K31" s="16"/>
      <c r="L31" s="16"/>
      <c r="M31" s="16"/>
      <c r="N31" s="16"/>
      <c r="O31" s="16"/>
      <c r="P31" s="16"/>
      <c r="Q31" s="16"/>
      <c r="R31" s="16"/>
      <c r="S31" s="3"/>
    </row>
    <row r="32" spans="1:19" x14ac:dyDescent="0.2">
      <c r="A32" s="3"/>
      <c r="B32" s="3"/>
      <c r="C32" s="3"/>
      <c r="D32" s="14"/>
      <c r="E32" s="17"/>
      <c r="F32" s="14" t="str">
        <f t="shared" si="0"/>
        <v/>
      </c>
      <c r="G32" s="16"/>
      <c r="H32" s="16"/>
      <c r="I32" s="16"/>
      <c r="J32" s="16"/>
      <c r="K32" s="16"/>
      <c r="L32" s="16"/>
      <c r="M32" s="16"/>
      <c r="N32" s="16"/>
      <c r="O32" s="16"/>
      <c r="P32" s="16"/>
      <c r="Q32" s="16"/>
      <c r="R32" s="16"/>
      <c r="S32" s="3"/>
    </row>
    <row r="33" spans="1:19" x14ac:dyDescent="0.2">
      <c r="A33" s="3"/>
      <c r="B33" s="3"/>
      <c r="C33" s="3"/>
      <c r="D33" s="14"/>
      <c r="E33" s="17"/>
      <c r="F33" s="14" t="str">
        <f t="shared" si="0"/>
        <v/>
      </c>
      <c r="G33" s="16"/>
      <c r="H33" s="16"/>
      <c r="I33" s="16"/>
      <c r="J33" s="16"/>
      <c r="K33" s="16"/>
      <c r="L33" s="16"/>
      <c r="M33" s="16"/>
      <c r="N33" s="16"/>
      <c r="O33" s="16"/>
      <c r="P33" s="16"/>
      <c r="Q33" s="16"/>
      <c r="R33" s="16"/>
      <c r="S33" s="3"/>
    </row>
    <row r="34" spans="1:19" x14ac:dyDescent="0.2">
      <c r="A34" s="3"/>
      <c r="B34" s="3"/>
      <c r="C34" s="3"/>
      <c r="D34" s="14"/>
      <c r="E34" s="17"/>
      <c r="F34" s="14" t="str">
        <f t="shared" si="0"/>
        <v/>
      </c>
      <c r="G34" s="16"/>
      <c r="H34" s="16"/>
      <c r="I34" s="16"/>
      <c r="J34" s="16"/>
      <c r="K34" s="16"/>
      <c r="L34" s="16"/>
      <c r="M34" s="16"/>
      <c r="N34" s="16"/>
      <c r="O34" s="16"/>
      <c r="P34" s="16"/>
      <c r="Q34" s="16"/>
      <c r="R34" s="16"/>
      <c r="S34" s="3"/>
    </row>
    <row r="35" spans="1:19" x14ac:dyDescent="0.2">
      <c r="A35" s="3"/>
      <c r="B35" s="3"/>
      <c r="C35" s="3"/>
      <c r="D35" s="14"/>
      <c r="E35" s="17"/>
      <c r="F35" s="14" t="str">
        <f t="shared" si="0"/>
        <v/>
      </c>
      <c r="G35" s="16"/>
      <c r="H35" s="16"/>
      <c r="I35" s="16"/>
      <c r="J35" s="16"/>
      <c r="K35" s="16"/>
      <c r="L35" s="16"/>
      <c r="M35" s="16"/>
      <c r="N35" s="16"/>
      <c r="O35" s="16"/>
      <c r="P35" s="16"/>
      <c r="Q35" s="16"/>
      <c r="R35" s="16"/>
      <c r="S35" s="3"/>
    </row>
    <row r="36" spans="1:19" x14ac:dyDescent="0.2">
      <c r="A36" s="3"/>
      <c r="B36" s="3"/>
      <c r="C36" s="3"/>
      <c r="D36" s="14"/>
      <c r="E36" s="17"/>
      <c r="F36" s="14" t="str">
        <f t="shared" si="0"/>
        <v/>
      </c>
      <c r="G36" s="16"/>
      <c r="H36" s="16"/>
      <c r="I36" s="16"/>
      <c r="J36" s="16"/>
      <c r="K36" s="16"/>
      <c r="L36" s="16"/>
      <c r="M36" s="16"/>
      <c r="N36" s="16"/>
      <c r="O36" s="16"/>
      <c r="P36" s="16"/>
      <c r="Q36" s="16"/>
      <c r="R36" s="16"/>
      <c r="S36" s="3"/>
    </row>
    <row r="37" spans="1:19" x14ac:dyDescent="0.2">
      <c r="A37" s="3"/>
      <c r="B37" s="3"/>
      <c r="C37" s="3"/>
      <c r="D37" s="14"/>
      <c r="E37" s="17"/>
      <c r="F37" s="14" t="str">
        <f t="shared" si="0"/>
        <v/>
      </c>
      <c r="G37" s="16"/>
      <c r="H37" s="16"/>
      <c r="I37" s="16"/>
      <c r="J37" s="16"/>
      <c r="K37" s="16"/>
      <c r="L37" s="16"/>
      <c r="M37" s="16"/>
      <c r="N37" s="16"/>
      <c r="O37" s="16"/>
      <c r="P37" s="16"/>
      <c r="Q37" s="16"/>
      <c r="R37" s="16"/>
      <c r="S37" s="3"/>
    </row>
    <row r="38" spans="1:19" x14ac:dyDescent="0.2">
      <c r="A38" s="3"/>
      <c r="B38" s="3"/>
      <c r="C38" s="3"/>
      <c r="D38" s="14"/>
      <c r="E38" s="17"/>
      <c r="F38" s="14" t="str">
        <f t="shared" si="0"/>
        <v/>
      </c>
      <c r="G38" s="16"/>
      <c r="H38" s="16"/>
      <c r="I38" s="16"/>
      <c r="J38" s="16"/>
      <c r="K38" s="16"/>
      <c r="L38" s="16"/>
      <c r="M38" s="16"/>
      <c r="N38" s="16"/>
      <c r="O38" s="16"/>
      <c r="P38" s="16"/>
      <c r="Q38" s="16"/>
      <c r="R38" s="16"/>
      <c r="S38" s="3"/>
    </row>
    <row r="39" spans="1:19" x14ac:dyDescent="0.2">
      <c r="A39" s="3"/>
      <c r="B39" s="3"/>
      <c r="C39" s="3"/>
      <c r="D39" s="14"/>
      <c r="E39" s="17"/>
      <c r="F39" s="14" t="str">
        <f t="shared" si="0"/>
        <v/>
      </c>
      <c r="G39" s="16"/>
      <c r="H39" s="16"/>
      <c r="I39" s="16"/>
      <c r="J39" s="16"/>
      <c r="K39" s="16"/>
      <c r="L39" s="16"/>
      <c r="M39" s="16"/>
      <c r="N39" s="16"/>
      <c r="O39" s="16"/>
      <c r="P39" s="16"/>
      <c r="Q39" s="16"/>
      <c r="R39" s="16"/>
      <c r="S39" s="3"/>
    </row>
    <row r="40" spans="1:19" x14ac:dyDescent="0.2">
      <c r="A40" s="3"/>
      <c r="B40" s="3"/>
      <c r="C40" s="3"/>
      <c r="D40" s="14"/>
      <c r="E40" s="17"/>
      <c r="F40" s="14" t="str">
        <f t="shared" si="0"/>
        <v/>
      </c>
      <c r="G40" s="16"/>
      <c r="H40" s="16"/>
      <c r="I40" s="16"/>
      <c r="J40" s="16"/>
      <c r="K40" s="16"/>
      <c r="L40" s="16"/>
      <c r="M40" s="16"/>
      <c r="N40" s="16"/>
      <c r="O40" s="16"/>
      <c r="P40" s="16"/>
      <c r="Q40" s="16"/>
      <c r="R40" s="16"/>
      <c r="S40" s="3"/>
    </row>
    <row r="41" spans="1:19" x14ac:dyDescent="0.2">
      <c r="A41" s="3"/>
      <c r="B41" s="3"/>
      <c r="C41" s="3"/>
      <c r="D41" s="14"/>
      <c r="E41" s="17"/>
      <c r="F41" s="14" t="str">
        <f t="shared" si="0"/>
        <v/>
      </c>
      <c r="G41" s="16"/>
      <c r="H41" s="16"/>
      <c r="I41" s="16"/>
      <c r="J41" s="16"/>
      <c r="K41" s="16"/>
      <c r="L41" s="16"/>
      <c r="M41" s="16"/>
      <c r="N41" s="16"/>
      <c r="O41" s="16"/>
      <c r="P41" s="16"/>
      <c r="Q41" s="16"/>
      <c r="R41" s="16"/>
      <c r="S41" s="3"/>
    </row>
    <row r="42" spans="1:19" x14ac:dyDescent="0.2">
      <c r="A42" s="3"/>
      <c r="B42" s="3"/>
      <c r="C42" s="3"/>
      <c r="D42" s="14"/>
      <c r="E42" s="17"/>
      <c r="F42" s="14" t="str">
        <f t="shared" si="0"/>
        <v/>
      </c>
      <c r="G42" s="16"/>
      <c r="H42" s="16"/>
      <c r="I42" s="16"/>
      <c r="J42" s="16"/>
      <c r="K42" s="16"/>
      <c r="L42" s="16"/>
      <c r="M42" s="16"/>
      <c r="N42" s="16"/>
      <c r="O42" s="16"/>
      <c r="P42" s="16"/>
      <c r="Q42" s="16"/>
      <c r="R42" s="16"/>
      <c r="S42" s="3"/>
    </row>
    <row r="43" spans="1:19" x14ac:dyDescent="0.2">
      <c r="A43" s="3"/>
      <c r="B43" s="3"/>
      <c r="C43" s="3"/>
      <c r="D43" s="14"/>
      <c r="E43" s="17"/>
      <c r="F43" s="14" t="str">
        <f t="shared" si="0"/>
        <v/>
      </c>
      <c r="G43" s="16"/>
      <c r="H43" s="16"/>
      <c r="I43" s="16"/>
      <c r="J43" s="16"/>
      <c r="K43" s="16"/>
      <c r="L43" s="16"/>
      <c r="M43" s="16"/>
      <c r="N43" s="16"/>
      <c r="O43" s="16"/>
      <c r="P43" s="16"/>
      <c r="Q43" s="16"/>
      <c r="R43" s="16"/>
      <c r="S43" s="3"/>
    </row>
    <row r="44" spans="1:19" x14ac:dyDescent="0.2">
      <c r="A44" s="3"/>
      <c r="B44" s="3"/>
      <c r="C44" s="3"/>
      <c r="D44" s="14"/>
      <c r="E44" s="17"/>
      <c r="F44" s="14" t="str">
        <f t="shared" si="0"/>
        <v/>
      </c>
      <c r="G44" s="16"/>
      <c r="H44" s="16"/>
      <c r="I44" s="16"/>
      <c r="J44" s="16"/>
      <c r="K44" s="16"/>
      <c r="L44" s="16"/>
      <c r="M44" s="16"/>
      <c r="N44" s="16"/>
      <c r="O44" s="16"/>
      <c r="P44" s="16"/>
      <c r="Q44" s="16"/>
      <c r="R44" s="16"/>
      <c r="S44" s="3"/>
    </row>
    <row r="45" spans="1:19" x14ac:dyDescent="0.2">
      <c r="A45" s="3"/>
      <c r="B45" s="3"/>
      <c r="C45" s="3"/>
      <c r="D45" s="14"/>
      <c r="E45" s="17"/>
      <c r="F45" s="14" t="str">
        <f t="shared" si="0"/>
        <v/>
      </c>
      <c r="G45" s="16"/>
      <c r="H45" s="16"/>
      <c r="I45" s="16"/>
      <c r="J45" s="16"/>
      <c r="K45" s="16"/>
      <c r="L45" s="16"/>
      <c r="M45" s="16"/>
      <c r="N45" s="16"/>
      <c r="O45" s="16"/>
      <c r="P45" s="16"/>
      <c r="Q45" s="16"/>
      <c r="R45" s="16"/>
      <c r="S45" s="3"/>
    </row>
    <row r="46" spans="1:19" x14ac:dyDescent="0.2">
      <c r="A46" s="3"/>
      <c r="B46" s="3"/>
      <c r="C46" s="3"/>
      <c r="D46" s="14"/>
      <c r="E46" s="17"/>
      <c r="F46" s="14"/>
      <c r="G46" s="16"/>
      <c r="H46" s="16"/>
      <c r="I46" s="16"/>
      <c r="J46" s="16"/>
      <c r="K46" s="16"/>
      <c r="L46" s="16"/>
      <c r="M46" s="16"/>
      <c r="N46" s="16"/>
      <c r="O46" s="16"/>
      <c r="P46" s="16"/>
      <c r="Q46" s="16"/>
      <c r="R46" s="16"/>
      <c r="S46" s="3"/>
    </row>
    <row r="47" spans="1:19" x14ac:dyDescent="0.2">
      <c r="A47" s="3"/>
      <c r="B47" s="3"/>
      <c r="C47" s="3"/>
      <c r="D47" s="14"/>
      <c r="E47" s="17"/>
      <c r="F47" s="14"/>
      <c r="G47" s="16"/>
      <c r="H47" s="16"/>
      <c r="I47" s="16"/>
      <c r="J47" s="16"/>
      <c r="K47" s="16"/>
      <c r="L47" s="16"/>
      <c r="M47" s="16"/>
      <c r="N47" s="16"/>
      <c r="O47" s="16"/>
      <c r="P47" s="16"/>
      <c r="Q47" s="16"/>
      <c r="R47" s="16"/>
      <c r="S47" s="3"/>
    </row>
    <row r="48" spans="1:19" x14ac:dyDescent="0.2">
      <c r="A48" s="3"/>
      <c r="B48" s="3"/>
      <c r="C48" s="3"/>
      <c r="D48" s="14"/>
      <c r="E48" s="17"/>
      <c r="F48" s="14"/>
      <c r="G48" s="16"/>
      <c r="H48" s="16"/>
      <c r="I48" s="16"/>
      <c r="J48" s="16"/>
      <c r="K48" s="16"/>
      <c r="L48" s="16"/>
      <c r="M48" s="16"/>
      <c r="N48" s="16"/>
      <c r="O48" s="16"/>
      <c r="P48" s="16"/>
      <c r="Q48" s="16"/>
      <c r="R48" s="16"/>
      <c r="S48" s="3"/>
    </row>
    <row r="49" spans="1:19" x14ac:dyDescent="0.2">
      <c r="A49" s="3"/>
      <c r="B49" s="3"/>
      <c r="C49" s="3"/>
      <c r="D49" s="14"/>
      <c r="E49" s="17"/>
      <c r="F49" s="14"/>
      <c r="G49" s="16"/>
      <c r="H49" s="16"/>
      <c r="I49" s="16"/>
      <c r="J49" s="16"/>
      <c r="K49" s="16"/>
      <c r="L49" s="16"/>
      <c r="M49" s="16"/>
      <c r="N49" s="16"/>
      <c r="O49" s="16"/>
      <c r="P49" s="16"/>
      <c r="Q49" s="16"/>
      <c r="R49" s="16"/>
      <c r="S49" s="3"/>
    </row>
    <row r="50" spans="1:19" x14ac:dyDescent="0.2">
      <c r="A50" s="3"/>
      <c r="B50" s="3"/>
      <c r="C50" s="3"/>
      <c r="D50" s="14"/>
      <c r="E50" s="17"/>
      <c r="F50" s="14"/>
      <c r="G50" s="16"/>
      <c r="H50" s="16"/>
      <c r="I50" s="16"/>
      <c r="J50" s="16"/>
      <c r="K50" s="16"/>
      <c r="L50" s="16"/>
      <c r="M50" s="16"/>
      <c r="N50" s="16"/>
      <c r="O50" s="16"/>
      <c r="P50" s="16"/>
      <c r="Q50" s="16"/>
      <c r="R50" s="16"/>
      <c r="S50" s="3"/>
    </row>
    <row r="51" spans="1:19" x14ac:dyDescent="0.2">
      <c r="A51" s="3"/>
      <c r="B51" s="3"/>
      <c r="C51" s="3"/>
      <c r="D51" s="14"/>
      <c r="E51" s="17"/>
      <c r="F51" s="14"/>
      <c r="G51" s="16"/>
      <c r="H51" s="16"/>
      <c r="I51" s="16"/>
      <c r="J51" s="16"/>
      <c r="K51" s="16"/>
      <c r="L51" s="16"/>
      <c r="M51" s="16"/>
      <c r="N51" s="16"/>
      <c r="O51" s="16"/>
      <c r="P51" s="16"/>
      <c r="Q51" s="16"/>
      <c r="R51" s="16"/>
      <c r="S51" s="3"/>
    </row>
    <row r="52" spans="1:19" x14ac:dyDescent="0.2">
      <c r="A52" s="3"/>
      <c r="B52" s="3"/>
      <c r="C52" s="3"/>
      <c r="D52" s="14"/>
      <c r="E52" s="17"/>
      <c r="F52" s="14"/>
      <c r="G52" s="16"/>
      <c r="H52" s="16"/>
      <c r="I52" s="16"/>
      <c r="J52" s="16"/>
      <c r="K52" s="16"/>
      <c r="L52" s="16"/>
      <c r="M52" s="16"/>
      <c r="N52" s="16"/>
      <c r="O52" s="16"/>
      <c r="P52" s="16"/>
      <c r="Q52" s="16"/>
      <c r="R52" s="16"/>
      <c r="S52" s="3"/>
    </row>
    <row r="53" spans="1:19" x14ac:dyDescent="0.2">
      <c r="A53" s="3"/>
      <c r="B53" s="3"/>
      <c r="C53" s="3"/>
      <c r="D53" s="14"/>
      <c r="E53" s="17"/>
      <c r="F53" s="14"/>
      <c r="G53" s="16"/>
      <c r="H53" s="16"/>
      <c r="I53" s="16"/>
      <c r="J53" s="16"/>
      <c r="K53" s="16"/>
      <c r="L53" s="16"/>
      <c r="M53" s="16"/>
      <c r="N53" s="16"/>
      <c r="O53" s="16"/>
      <c r="P53" s="16"/>
      <c r="Q53" s="16"/>
      <c r="R53" s="16"/>
      <c r="S53" s="3"/>
    </row>
    <row r="54" spans="1:19" x14ac:dyDescent="0.2">
      <c r="A54" s="3"/>
      <c r="B54" s="3"/>
      <c r="C54" s="3"/>
      <c r="D54" s="14"/>
      <c r="E54" s="17"/>
      <c r="F54" s="14"/>
      <c r="G54" s="16"/>
      <c r="H54" s="16"/>
      <c r="I54" s="16"/>
      <c r="J54" s="16"/>
      <c r="K54" s="16"/>
      <c r="L54" s="16"/>
      <c r="M54" s="16"/>
      <c r="N54" s="16"/>
      <c r="O54" s="16"/>
      <c r="P54" s="16"/>
      <c r="Q54" s="16"/>
      <c r="R54" s="16"/>
      <c r="S54" s="3"/>
    </row>
    <row r="55" spans="1:19" x14ac:dyDescent="0.2">
      <c r="A55" s="3"/>
      <c r="B55" s="3"/>
      <c r="C55" s="3"/>
      <c r="D55" s="14"/>
      <c r="E55" s="17"/>
      <c r="F55" s="14"/>
      <c r="G55" s="16"/>
      <c r="H55" s="16"/>
      <c r="I55" s="16"/>
      <c r="J55" s="16"/>
      <c r="K55" s="16"/>
      <c r="L55" s="16"/>
      <c r="M55" s="16"/>
      <c r="N55" s="16"/>
      <c r="O55" s="16"/>
      <c r="P55" s="16"/>
      <c r="Q55" s="16"/>
      <c r="R55" s="16"/>
      <c r="S55" s="3"/>
    </row>
    <row r="56" spans="1:19" x14ac:dyDescent="0.2">
      <c r="A56" s="3"/>
      <c r="B56" s="3"/>
      <c r="C56" s="3"/>
      <c r="D56" s="14"/>
      <c r="E56" s="17"/>
      <c r="F56" s="14"/>
      <c r="G56" s="16"/>
      <c r="H56" s="16"/>
      <c r="I56" s="16"/>
      <c r="J56" s="16"/>
      <c r="K56" s="16"/>
      <c r="L56" s="16"/>
      <c r="M56" s="16"/>
      <c r="N56" s="16"/>
      <c r="O56" s="16"/>
      <c r="P56" s="16"/>
      <c r="Q56" s="16"/>
      <c r="R56" s="16"/>
      <c r="S56" s="3"/>
    </row>
    <row r="57" spans="1:19" x14ac:dyDescent="0.2">
      <c r="A57" s="3"/>
      <c r="B57" s="3"/>
      <c r="C57" s="3"/>
      <c r="D57" s="14"/>
      <c r="E57" s="17"/>
      <c r="F57" s="14"/>
      <c r="G57" s="16"/>
      <c r="H57" s="16"/>
      <c r="I57" s="16"/>
      <c r="J57" s="16"/>
      <c r="K57" s="16"/>
      <c r="L57" s="16"/>
      <c r="M57" s="16"/>
      <c r="N57" s="16"/>
      <c r="O57" s="16"/>
      <c r="P57" s="16"/>
      <c r="Q57" s="16"/>
      <c r="R57" s="16"/>
      <c r="S57" s="3"/>
    </row>
    <row r="58" spans="1:19" x14ac:dyDescent="0.2">
      <c r="A58" s="3"/>
      <c r="B58" s="3"/>
      <c r="C58" s="3"/>
      <c r="D58" s="14"/>
      <c r="E58" s="17"/>
      <c r="F58" s="14"/>
      <c r="G58" s="16"/>
      <c r="H58" s="16"/>
      <c r="I58" s="16"/>
      <c r="J58" s="16"/>
      <c r="K58" s="16"/>
      <c r="L58" s="16"/>
      <c r="M58" s="16"/>
      <c r="N58" s="16"/>
      <c r="O58" s="16"/>
      <c r="P58" s="16"/>
      <c r="Q58" s="16"/>
      <c r="R58" s="16"/>
      <c r="S58" s="3"/>
    </row>
    <row r="59" spans="1:19" x14ac:dyDescent="0.2">
      <c r="A59" s="3"/>
      <c r="B59" s="3"/>
      <c r="C59" s="3"/>
      <c r="D59" s="14"/>
      <c r="E59" s="17"/>
      <c r="F59" s="14"/>
      <c r="G59" s="16"/>
      <c r="H59" s="16"/>
      <c r="I59" s="16"/>
      <c r="J59" s="16"/>
      <c r="K59" s="16"/>
      <c r="L59" s="16"/>
      <c r="M59" s="16"/>
      <c r="N59" s="16"/>
      <c r="O59" s="16"/>
      <c r="P59" s="16"/>
      <c r="Q59" s="16"/>
      <c r="R59" s="16"/>
      <c r="S59" s="3"/>
    </row>
    <row r="60" spans="1:19" x14ac:dyDescent="0.2">
      <c r="A60" s="3"/>
      <c r="B60" s="3"/>
      <c r="C60" s="3"/>
      <c r="D60" s="16"/>
      <c r="E60" s="17"/>
      <c r="F60" s="14"/>
      <c r="G60" s="16"/>
      <c r="H60" s="16"/>
      <c r="I60" s="16"/>
      <c r="J60" s="16"/>
      <c r="K60" s="16"/>
      <c r="L60" s="16"/>
      <c r="M60" s="16"/>
      <c r="N60" s="16"/>
      <c r="O60" s="16"/>
      <c r="P60" s="16"/>
      <c r="Q60" s="16"/>
      <c r="R60" s="16"/>
      <c r="S60" s="3"/>
    </row>
    <row r="61" spans="1:19" x14ac:dyDescent="0.2">
      <c r="A61" s="3"/>
      <c r="B61" s="3"/>
      <c r="C61" s="3"/>
      <c r="D61" s="16"/>
      <c r="E61" s="17"/>
      <c r="F61" s="14" t="str">
        <f t="shared" ref="F61:F77" si="1">IF(D61&lt;&gt;"",D61-$E$11,"")</f>
        <v/>
      </c>
      <c r="G61" s="16"/>
      <c r="H61" s="16"/>
      <c r="I61" s="16"/>
      <c r="J61" s="16"/>
      <c r="K61" s="16"/>
      <c r="L61" s="16"/>
      <c r="M61" s="16"/>
      <c r="N61" s="16"/>
      <c r="O61" s="16"/>
      <c r="P61" s="16"/>
      <c r="Q61" s="16"/>
      <c r="R61" s="16"/>
      <c r="S61" s="3"/>
    </row>
    <row r="62" spans="1:19" x14ac:dyDescent="0.2">
      <c r="A62" s="3"/>
      <c r="B62" s="3"/>
      <c r="C62" s="3"/>
      <c r="D62" s="16"/>
      <c r="E62" s="17"/>
      <c r="F62" s="14" t="str">
        <f t="shared" si="1"/>
        <v/>
      </c>
      <c r="G62" s="16"/>
      <c r="H62" s="16"/>
      <c r="I62" s="16"/>
      <c r="J62" s="16"/>
      <c r="K62" s="16"/>
      <c r="L62" s="16"/>
      <c r="M62" s="16"/>
      <c r="N62" s="16"/>
      <c r="O62" s="16"/>
      <c r="P62" s="16"/>
      <c r="Q62" s="16"/>
      <c r="R62" s="16"/>
      <c r="S62" s="3"/>
    </row>
    <row r="63" spans="1:19" x14ac:dyDescent="0.2">
      <c r="A63" s="3"/>
      <c r="B63" s="3"/>
      <c r="C63" s="3"/>
      <c r="D63" s="16"/>
      <c r="E63" s="17"/>
      <c r="F63" s="14" t="str">
        <f t="shared" si="1"/>
        <v/>
      </c>
      <c r="G63" s="16"/>
      <c r="H63" s="16"/>
      <c r="I63" s="16"/>
      <c r="J63" s="16"/>
      <c r="K63" s="16"/>
      <c r="L63" s="16"/>
      <c r="M63" s="16"/>
      <c r="N63" s="16"/>
      <c r="O63" s="16"/>
      <c r="P63" s="16"/>
      <c r="Q63" s="16"/>
      <c r="R63" s="16"/>
      <c r="S63" s="3"/>
    </row>
    <row r="64" spans="1:19" x14ac:dyDescent="0.2">
      <c r="A64" s="3"/>
      <c r="B64" s="3"/>
      <c r="C64" s="3"/>
      <c r="D64" s="16"/>
      <c r="E64" s="17"/>
      <c r="F64" s="14" t="str">
        <f t="shared" si="1"/>
        <v/>
      </c>
      <c r="G64" s="16"/>
      <c r="H64" s="16"/>
      <c r="I64" s="16"/>
      <c r="J64" s="16"/>
      <c r="K64" s="16"/>
      <c r="L64" s="16"/>
      <c r="M64" s="16"/>
      <c r="N64" s="16"/>
      <c r="O64" s="16"/>
      <c r="P64" s="16"/>
      <c r="Q64" s="16"/>
      <c r="R64" s="16"/>
      <c r="S64" s="3"/>
    </row>
    <row r="65" spans="1:19" x14ac:dyDescent="0.2">
      <c r="A65" s="3"/>
      <c r="B65" s="3"/>
      <c r="C65" s="3"/>
      <c r="D65" s="16"/>
      <c r="E65" s="17"/>
      <c r="F65" s="14" t="str">
        <f t="shared" si="1"/>
        <v/>
      </c>
      <c r="G65" s="16"/>
      <c r="H65" s="16"/>
      <c r="I65" s="16"/>
      <c r="J65" s="16"/>
      <c r="K65" s="16"/>
      <c r="L65" s="16"/>
      <c r="M65" s="16"/>
      <c r="N65" s="16"/>
      <c r="O65" s="16"/>
      <c r="P65" s="16"/>
      <c r="Q65" s="16"/>
      <c r="R65" s="16"/>
      <c r="S65" s="3"/>
    </row>
    <row r="66" spans="1:19" x14ac:dyDescent="0.2">
      <c r="A66" s="3"/>
      <c r="B66" s="3"/>
      <c r="C66" s="3"/>
      <c r="D66" s="16"/>
      <c r="E66" s="17"/>
      <c r="F66" s="14" t="str">
        <f t="shared" si="1"/>
        <v/>
      </c>
      <c r="G66" s="16"/>
      <c r="H66" s="16"/>
      <c r="I66" s="16"/>
      <c r="J66" s="16"/>
      <c r="K66" s="16"/>
      <c r="L66" s="16"/>
      <c r="M66" s="16"/>
      <c r="N66" s="16"/>
      <c r="O66" s="16"/>
      <c r="P66" s="16"/>
      <c r="Q66" s="16"/>
      <c r="R66" s="16"/>
      <c r="S66" s="3"/>
    </row>
    <row r="67" spans="1:19" x14ac:dyDescent="0.2">
      <c r="A67" s="3"/>
      <c r="B67" s="3"/>
      <c r="C67" s="3"/>
      <c r="D67" s="16"/>
      <c r="E67" s="17"/>
      <c r="F67" s="14" t="str">
        <f t="shared" si="1"/>
        <v/>
      </c>
      <c r="G67" s="16"/>
      <c r="H67" s="16"/>
      <c r="I67" s="16"/>
      <c r="J67" s="16"/>
      <c r="K67" s="16"/>
      <c r="L67" s="16"/>
      <c r="M67" s="16"/>
      <c r="N67" s="16"/>
      <c r="O67" s="16"/>
      <c r="P67" s="16"/>
      <c r="Q67" s="16"/>
      <c r="R67" s="16"/>
      <c r="S67" s="3"/>
    </row>
    <row r="68" spans="1:19" x14ac:dyDescent="0.2">
      <c r="A68" s="3"/>
      <c r="B68" s="3"/>
      <c r="C68" s="3"/>
      <c r="D68" s="16"/>
      <c r="E68" s="17"/>
      <c r="F68" s="14" t="str">
        <f t="shared" si="1"/>
        <v/>
      </c>
      <c r="G68" s="16"/>
      <c r="H68" s="16"/>
      <c r="I68" s="16"/>
      <c r="J68" s="16"/>
      <c r="K68" s="16"/>
      <c r="L68" s="16"/>
      <c r="M68" s="16"/>
      <c r="N68" s="16"/>
      <c r="O68" s="16"/>
      <c r="P68" s="16"/>
      <c r="Q68" s="16"/>
      <c r="R68" s="16"/>
      <c r="S68" s="3"/>
    </row>
    <row r="69" spans="1:19" x14ac:dyDescent="0.2">
      <c r="A69" s="3"/>
      <c r="B69" s="3"/>
      <c r="C69" s="3"/>
      <c r="D69" s="16"/>
      <c r="E69" s="17"/>
      <c r="F69" s="14" t="str">
        <f t="shared" si="1"/>
        <v/>
      </c>
      <c r="G69" s="16"/>
      <c r="H69" s="16"/>
      <c r="I69" s="16"/>
      <c r="J69" s="16"/>
      <c r="K69" s="16"/>
      <c r="L69" s="16"/>
      <c r="M69" s="16"/>
      <c r="N69" s="16"/>
      <c r="O69" s="16"/>
      <c r="P69" s="16"/>
      <c r="Q69" s="16"/>
      <c r="R69" s="16"/>
      <c r="S69" s="3"/>
    </row>
    <row r="70" spans="1:19" x14ac:dyDescent="0.2">
      <c r="A70" s="3"/>
      <c r="B70" s="3"/>
      <c r="C70" s="3"/>
      <c r="D70" s="16"/>
      <c r="E70" s="17"/>
      <c r="F70" s="14" t="str">
        <f t="shared" si="1"/>
        <v/>
      </c>
      <c r="G70" s="16"/>
      <c r="H70" s="16"/>
      <c r="I70" s="16"/>
      <c r="J70" s="16"/>
      <c r="K70" s="16"/>
      <c r="L70" s="16"/>
      <c r="M70" s="16"/>
      <c r="N70" s="16"/>
      <c r="O70" s="16"/>
      <c r="P70" s="16"/>
      <c r="Q70" s="16"/>
      <c r="R70" s="16"/>
      <c r="S70" s="3"/>
    </row>
    <row r="71" spans="1:19" x14ac:dyDescent="0.2">
      <c r="A71" s="3"/>
      <c r="B71" s="3"/>
      <c r="C71" s="3"/>
      <c r="D71" s="16"/>
      <c r="E71" s="17"/>
      <c r="F71" s="14" t="str">
        <f t="shared" si="1"/>
        <v/>
      </c>
      <c r="G71" s="16"/>
      <c r="H71" s="16"/>
      <c r="I71" s="16"/>
      <c r="J71" s="16"/>
      <c r="K71" s="16"/>
      <c r="L71" s="16"/>
      <c r="M71" s="16"/>
      <c r="N71" s="16"/>
      <c r="O71" s="16"/>
      <c r="P71" s="16"/>
      <c r="Q71" s="16"/>
      <c r="R71" s="16"/>
      <c r="S71" s="3"/>
    </row>
    <row r="72" spans="1:19" x14ac:dyDescent="0.2">
      <c r="A72" s="3"/>
      <c r="B72" s="3"/>
      <c r="C72" s="3"/>
      <c r="D72" s="16"/>
      <c r="E72" s="17"/>
      <c r="F72" s="14" t="str">
        <f t="shared" si="1"/>
        <v/>
      </c>
      <c r="G72" s="16"/>
      <c r="H72" s="16"/>
      <c r="I72" s="16"/>
      <c r="J72" s="16"/>
      <c r="K72" s="16"/>
      <c r="L72" s="16"/>
      <c r="M72" s="16"/>
      <c r="N72" s="16"/>
      <c r="O72" s="16"/>
      <c r="P72" s="16"/>
      <c r="Q72" s="16"/>
      <c r="R72" s="16"/>
      <c r="S72" s="3"/>
    </row>
    <row r="73" spans="1:19" x14ac:dyDescent="0.2">
      <c r="A73" s="3"/>
      <c r="B73" s="3"/>
      <c r="C73" s="3"/>
      <c r="D73" s="16"/>
      <c r="E73" s="17"/>
      <c r="F73" s="14" t="str">
        <f t="shared" si="1"/>
        <v/>
      </c>
      <c r="G73" s="16"/>
      <c r="H73" s="16"/>
      <c r="I73" s="16"/>
      <c r="J73" s="16"/>
      <c r="K73" s="16"/>
      <c r="L73" s="16"/>
      <c r="M73" s="16"/>
      <c r="N73" s="16"/>
      <c r="O73" s="16"/>
      <c r="P73" s="16"/>
      <c r="Q73" s="16"/>
      <c r="R73" s="16"/>
      <c r="S73" s="3"/>
    </row>
    <row r="74" spans="1:19" x14ac:dyDescent="0.2">
      <c r="A74" s="3"/>
      <c r="B74" s="3"/>
      <c r="C74" s="3"/>
      <c r="D74" s="16"/>
      <c r="E74" s="17"/>
      <c r="F74" s="14" t="str">
        <f t="shared" si="1"/>
        <v/>
      </c>
      <c r="G74" s="16"/>
      <c r="H74" s="16"/>
      <c r="I74" s="16"/>
      <c r="J74" s="16"/>
      <c r="K74" s="16"/>
      <c r="L74" s="16"/>
      <c r="M74" s="16"/>
      <c r="N74" s="16"/>
      <c r="O74" s="16"/>
      <c r="P74" s="16"/>
      <c r="Q74" s="16"/>
      <c r="R74" s="16"/>
      <c r="S74" s="3"/>
    </row>
    <row r="75" spans="1:19" x14ac:dyDescent="0.2">
      <c r="A75" s="3"/>
      <c r="B75" s="3"/>
      <c r="C75" s="3"/>
      <c r="D75" s="16"/>
      <c r="E75" s="17"/>
      <c r="F75" s="14" t="str">
        <f t="shared" si="1"/>
        <v/>
      </c>
      <c r="G75" s="16"/>
      <c r="H75" s="16"/>
      <c r="I75" s="16"/>
      <c r="J75" s="16"/>
      <c r="K75" s="16"/>
      <c r="L75" s="16"/>
      <c r="M75" s="16"/>
      <c r="N75" s="16"/>
      <c r="O75" s="16"/>
      <c r="P75" s="16"/>
      <c r="Q75" s="16"/>
      <c r="R75" s="16"/>
      <c r="S75" s="3"/>
    </row>
    <row r="76" spans="1:19" x14ac:dyDescent="0.2">
      <c r="A76" s="3"/>
      <c r="B76" s="3"/>
      <c r="C76" s="3"/>
      <c r="D76" s="16"/>
      <c r="E76" s="17"/>
      <c r="F76" s="14" t="str">
        <f t="shared" si="1"/>
        <v/>
      </c>
      <c r="G76" s="16"/>
      <c r="H76" s="16"/>
      <c r="I76" s="16"/>
      <c r="J76" s="16"/>
      <c r="K76" s="16"/>
      <c r="L76" s="16"/>
      <c r="M76" s="16"/>
      <c r="N76" s="16"/>
      <c r="O76" s="16"/>
      <c r="P76" s="16"/>
      <c r="Q76" s="16"/>
      <c r="R76" s="16"/>
      <c r="S76" s="3"/>
    </row>
    <row r="77" spans="1:19" x14ac:dyDescent="0.2">
      <c r="A77" s="3"/>
      <c r="B77" s="3"/>
      <c r="C77" s="3"/>
      <c r="D77" s="16"/>
      <c r="E77" s="17"/>
      <c r="F77" s="14" t="str">
        <f t="shared" si="1"/>
        <v/>
      </c>
      <c r="G77" s="16"/>
      <c r="H77" s="16"/>
      <c r="I77" s="16"/>
      <c r="J77" s="16"/>
      <c r="K77" s="16"/>
      <c r="L77" s="16"/>
      <c r="M77" s="16"/>
      <c r="N77" s="16"/>
      <c r="O77" s="16"/>
      <c r="P77" s="16"/>
      <c r="Q77" s="16"/>
      <c r="R77" s="16"/>
      <c r="S77" s="3"/>
    </row>
    <row r="78" spans="1:19" x14ac:dyDescent="0.2">
      <c r="A78" s="3"/>
      <c r="B78" s="3"/>
      <c r="C78" s="3"/>
      <c r="D78" s="16"/>
      <c r="E78" s="17"/>
      <c r="F78" s="14" t="str">
        <f t="shared" ref="F78:F141" si="2">IF(D78&lt;&gt;"",D78-$E$11,"")</f>
        <v/>
      </c>
      <c r="G78" s="16"/>
      <c r="H78" s="16"/>
      <c r="I78" s="16"/>
      <c r="J78" s="16"/>
      <c r="K78" s="16"/>
      <c r="L78" s="16"/>
      <c r="M78" s="16"/>
      <c r="N78" s="16"/>
      <c r="O78" s="16"/>
      <c r="P78" s="16"/>
      <c r="Q78" s="16"/>
      <c r="R78" s="16"/>
      <c r="S78" s="3"/>
    </row>
    <row r="79" spans="1:19" x14ac:dyDescent="0.2">
      <c r="A79" s="3"/>
      <c r="B79" s="3"/>
      <c r="C79" s="3"/>
      <c r="D79" s="16"/>
      <c r="E79" s="17"/>
      <c r="F79" s="14" t="str">
        <f t="shared" si="2"/>
        <v/>
      </c>
      <c r="G79" s="16"/>
      <c r="H79" s="16"/>
      <c r="I79" s="16"/>
      <c r="J79" s="16"/>
      <c r="K79" s="16"/>
      <c r="L79" s="16"/>
      <c r="M79" s="16"/>
      <c r="N79" s="16"/>
      <c r="O79" s="16"/>
      <c r="P79" s="16"/>
      <c r="Q79" s="16"/>
      <c r="R79" s="16"/>
      <c r="S79" s="3"/>
    </row>
    <row r="80" spans="1:19" x14ac:dyDescent="0.2">
      <c r="A80" s="3"/>
      <c r="B80" s="3"/>
      <c r="C80" s="3"/>
      <c r="D80" s="16"/>
      <c r="E80" s="17"/>
      <c r="F80" s="14" t="str">
        <f t="shared" si="2"/>
        <v/>
      </c>
      <c r="G80" s="16"/>
      <c r="H80" s="16"/>
      <c r="I80" s="16"/>
      <c r="J80" s="16"/>
      <c r="K80" s="16"/>
      <c r="L80" s="16"/>
      <c r="M80" s="16"/>
      <c r="N80" s="16"/>
      <c r="O80" s="16"/>
      <c r="P80" s="16"/>
      <c r="Q80" s="16"/>
      <c r="R80" s="16"/>
      <c r="S80" s="3"/>
    </row>
    <row r="81" spans="1:19" x14ac:dyDescent="0.2">
      <c r="A81" s="3"/>
      <c r="B81" s="3"/>
      <c r="C81" s="3"/>
      <c r="D81" s="16"/>
      <c r="E81" s="17"/>
      <c r="F81" s="14" t="str">
        <f t="shared" si="2"/>
        <v/>
      </c>
      <c r="G81" s="16"/>
      <c r="H81" s="16"/>
      <c r="I81" s="16"/>
      <c r="J81" s="16"/>
      <c r="K81" s="16"/>
      <c r="L81" s="16"/>
      <c r="M81" s="16"/>
      <c r="N81" s="16"/>
      <c r="O81" s="16"/>
      <c r="P81" s="16"/>
      <c r="Q81" s="16"/>
      <c r="R81" s="16"/>
      <c r="S81" s="3"/>
    </row>
    <row r="82" spans="1:19" x14ac:dyDescent="0.2">
      <c r="A82" s="3"/>
      <c r="B82" s="3"/>
      <c r="C82" s="3"/>
      <c r="D82" s="16"/>
      <c r="E82" s="17"/>
      <c r="F82" s="14" t="str">
        <f t="shared" si="2"/>
        <v/>
      </c>
      <c r="G82" s="16"/>
      <c r="H82" s="16"/>
      <c r="I82" s="16"/>
      <c r="J82" s="16"/>
      <c r="K82" s="16"/>
      <c r="L82" s="16"/>
      <c r="M82" s="16"/>
      <c r="N82" s="16"/>
      <c r="O82" s="16"/>
      <c r="P82" s="16"/>
      <c r="Q82" s="16"/>
      <c r="R82" s="16"/>
      <c r="S82" s="3"/>
    </row>
    <row r="83" spans="1:19" x14ac:dyDescent="0.2">
      <c r="A83" s="3"/>
      <c r="B83" s="3"/>
      <c r="C83" s="3"/>
      <c r="D83" s="16"/>
      <c r="E83" s="17"/>
      <c r="F83" s="14" t="str">
        <f t="shared" si="2"/>
        <v/>
      </c>
      <c r="G83" s="16"/>
      <c r="H83" s="16"/>
      <c r="I83" s="16"/>
      <c r="J83" s="16"/>
      <c r="K83" s="16"/>
      <c r="L83" s="16"/>
      <c r="M83" s="16"/>
      <c r="N83" s="16"/>
      <c r="O83" s="16"/>
      <c r="P83" s="16"/>
      <c r="Q83" s="16"/>
      <c r="R83" s="16"/>
      <c r="S83" s="3"/>
    </row>
    <row r="84" spans="1:19" x14ac:dyDescent="0.2">
      <c r="A84" s="3"/>
      <c r="B84" s="3"/>
      <c r="C84" s="3"/>
      <c r="D84" s="16"/>
      <c r="E84" s="17"/>
      <c r="F84" s="14" t="str">
        <f t="shared" si="2"/>
        <v/>
      </c>
      <c r="G84" s="16"/>
      <c r="H84" s="16"/>
      <c r="I84" s="16"/>
      <c r="J84" s="16"/>
      <c r="K84" s="16"/>
      <c r="L84" s="16"/>
      <c r="M84" s="16"/>
      <c r="N84" s="16"/>
      <c r="O84" s="16"/>
      <c r="P84" s="16"/>
      <c r="Q84" s="16"/>
      <c r="R84" s="16"/>
      <c r="S84" s="3"/>
    </row>
    <row r="85" spans="1:19" x14ac:dyDescent="0.2">
      <c r="A85" s="3"/>
      <c r="B85" s="3"/>
      <c r="C85" s="3"/>
      <c r="D85" s="16"/>
      <c r="E85" s="17"/>
      <c r="F85" s="14" t="str">
        <f t="shared" si="2"/>
        <v/>
      </c>
      <c r="G85" s="16"/>
      <c r="H85" s="16"/>
      <c r="I85" s="16"/>
      <c r="J85" s="16"/>
      <c r="K85" s="16"/>
      <c r="L85" s="16"/>
      <c r="M85" s="16"/>
      <c r="N85" s="16"/>
      <c r="O85" s="16"/>
      <c r="P85" s="16"/>
      <c r="Q85" s="16"/>
      <c r="R85" s="16"/>
      <c r="S85" s="3"/>
    </row>
    <row r="86" spans="1:19" x14ac:dyDescent="0.2">
      <c r="A86" s="3"/>
      <c r="B86" s="3"/>
      <c r="C86" s="3"/>
      <c r="D86" s="16"/>
      <c r="E86" s="17"/>
      <c r="F86" s="14" t="str">
        <f t="shared" si="2"/>
        <v/>
      </c>
      <c r="G86" s="16"/>
      <c r="H86" s="16"/>
      <c r="I86" s="16"/>
      <c r="J86" s="16"/>
      <c r="K86" s="16"/>
      <c r="L86" s="16"/>
      <c r="M86" s="16"/>
      <c r="N86" s="16"/>
      <c r="O86" s="16"/>
      <c r="P86" s="16"/>
      <c r="Q86" s="16"/>
      <c r="R86" s="16"/>
      <c r="S86" s="3"/>
    </row>
    <row r="87" spans="1:19" x14ac:dyDescent="0.2">
      <c r="A87" s="3"/>
      <c r="B87" s="3"/>
      <c r="C87" s="3"/>
      <c r="D87" s="16"/>
      <c r="E87" s="17"/>
      <c r="F87" s="14" t="str">
        <f t="shared" si="2"/>
        <v/>
      </c>
      <c r="G87" s="16"/>
      <c r="H87" s="16"/>
      <c r="I87" s="16"/>
      <c r="J87" s="16"/>
      <c r="K87" s="16"/>
      <c r="L87" s="16"/>
      <c r="M87" s="16"/>
      <c r="N87" s="16"/>
      <c r="O87" s="16"/>
      <c r="P87" s="16"/>
      <c r="Q87" s="16"/>
      <c r="R87" s="16"/>
      <c r="S87" s="3"/>
    </row>
    <row r="88" spans="1:19" x14ac:dyDescent="0.2">
      <c r="A88" s="3"/>
      <c r="B88" s="3"/>
      <c r="C88" s="3"/>
      <c r="D88" s="16"/>
      <c r="E88" s="17"/>
      <c r="F88" s="14" t="str">
        <f t="shared" si="2"/>
        <v/>
      </c>
      <c r="G88" s="16"/>
      <c r="H88" s="16"/>
      <c r="I88" s="16"/>
      <c r="J88" s="16"/>
      <c r="K88" s="16"/>
      <c r="L88" s="16"/>
      <c r="M88" s="16"/>
      <c r="N88" s="16"/>
      <c r="O88" s="16"/>
      <c r="P88" s="16"/>
      <c r="Q88" s="16"/>
      <c r="R88" s="16"/>
      <c r="S88" s="3"/>
    </row>
    <row r="89" spans="1:19" x14ac:dyDescent="0.2">
      <c r="A89" s="3"/>
      <c r="B89" s="3"/>
      <c r="C89" s="3"/>
      <c r="D89" s="16"/>
      <c r="E89" s="17"/>
      <c r="F89" s="14" t="str">
        <f t="shared" si="2"/>
        <v/>
      </c>
      <c r="G89" s="16"/>
      <c r="H89" s="16"/>
      <c r="I89" s="16"/>
      <c r="J89" s="16"/>
      <c r="K89" s="16"/>
      <c r="L89" s="16"/>
      <c r="M89" s="16"/>
      <c r="N89" s="16"/>
      <c r="O89" s="16"/>
      <c r="P89" s="16"/>
      <c r="Q89" s="16"/>
      <c r="R89" s="16"/>
      <c r="S89" s="3"/>
    </row>
    <row r="90" spans="1:19" x14ac:dyDescent="0.2">
      <c r="A90" s="3"/>
      <c r="B90" s="3"/>
      <c r="C90" s="3"/>
      <c r="D90" s="16"/>
      <c r="E90" s="17"/>
      <c r="F90" s="14" t="str">
        <f t="shared" si="2"/>
        <v/>
      </c>
      <c r="G90" s="16"/>
      <c r="H90" s="16"/>
      <c r="I90" s="16"/>
      <c r="J90" s="16"/>
      <c r="K90" s="16"/>
      <c r="L90" s="16"/>
      <c r="M90" s="16"/>
      <c r="N90" s="16"/>
      <c r="O90" s="16"/>
      <c r="P90" s="16"/>
      <c r="Q90" s="16"/>
      <c r="R90" s="16"/>
      <c r="S90" s="3"/>
    </row>
    <row r="91" spans="1:19" x14ac:dyDescent="0.2">
      <c r="A91" s="3"/>
      <c r="B91" s="3"/>
      <c r="C91" s="3"/>
      <c r="D91" s="16"/>
      <c r="E91" s="17"/>
      <c r="F91" s="14" t="str">
        <f t="shared" si="2"/>
        <v/>
      </c>
      <c r="G91" s="16"/>
      <c r="H91" s="16"/>
      <c r="I91" s="16"/>
      <c r="J91" s="16"/>
      <c r="K91" s="16"/>
      <c r="L91" s="16"/>
      <c r="M91" s="16"/>
      <c r="N91" s="16"/>
      <c r="O91" s="16"/>
      <c r="P91" s="16"/>
      <c r="Q91" s="16"/>
      <c r="R91" s="16"/>
      <c r="S91" s="3"/>
    </row>
    <row r="92" spans="1:19" x14ac:dyDescent="0.2">
      <c r="A92" s="3"/>
      <c r="B92" s="3"/>
      <c r="C92" s="3"/>
      <c r="D92" s="16"/>
      <c r="E92" s="17"/>
      <c r="F92" s="14" t="str">
        <f t="shared" si="2"/>
        <v/>
      </c>
      <c r="G92" s="16"/>
      <c r="H92" s="16"/>
      <c r="I92" s="16"/>
      <c r="J92" s="16"/>
      <c r="K92" s="16"/>
      <c r="L92" s="16"/>
      <c r="M92" s="16"/>
      <c r="N92" s="16"/>
      <c r="O92" s="16"/>
      <c r="P92" s="16"/>
      <c r="Q92" s="16"/>
      <c r="R92" s="16"/>
      <c r="S92" s="3"/>
    </row>
    <row r="93" spans="1:19" x14ac:dyDescent="0.2">
      <c r="A93" s="3"/>
      <c r="B93" s="3"/>
      <c r="C93" s="3"/>
      <c r="D93" s="16"/>
      <c r="E93" s="17"/>
      <c r="F93" s="14" t="str">
        <f t="shared" si="2"/>
        <v/>
      </c>
      <c r="G93" s="16"/>
      <c r="H93" s="16"/>
      <c r="I93" s="16"/>
      <c r="J93" s="16"/>
      <c r="K93" s="16"/>
      <c r="L93" s="16"/>
      <c r="M93" s="16"/>
      <c r="N93" s="16"/>
      <c r="O93" s="16"/>
      <c r="P93" s="16"/>
      <c r="Q93" s="16"/>
      <c r="R93" s="16"/>
      <c r="S93" s="3"/>
    </row>
    <row r="94" spans="1:19" x14ac:dyDescent="0.2">
      <c r="A94" s="3"/>
      <c r="B94" s="3"/>
      <c r="C94" s="3"/>
      <c r="D94" s="16"/>
      <c r="E94" s="17"/>
      <c r="F94" s="14" t="str">
        <f t="shared" si="2"/>
        <v/>
      </c>
      <c r="G94" s="16"/>
      <c r="H94" s="16"/>
      <c r="I94" s="16"/>
      <c r="J94" s="16"/>
      <c r="K94" s="16"/>
      <c r="L94" s="16"/>
      <c r="M94" s="16"/>
      <c r="N94" s="16"/>
      <c r="O94" s="16"/>
      <c r="P94" s="16"/>
      <c r="Q94" s="16"/>
      <c r="R94" s="16"/>
      <c r="S94" s="3"/>
    </row>
    <row r="95" spans="1:19" x14ac:dyDescent="0.2">
      <c r="A95" s="3"/>
      <c r="B95" s="3"/>
      <c r="C95" s="3"/>
      <c r="D95" s="16"/>
      <c r="E95" s="17"/>
      <c r="F95" s="14" t="str">
        <f t="shared" si="2"/>
        <v/>
      </c>
      <c r="G95" s="16"/>
      <c r="H95" s="16"/>
      <c r="I95" s="16"/>
      <c r="J95" s="16"/>
      <c r="K95" s="16"/>
      <c r="L95" s="16"/>
      <c r="M95" s="16"/>
      <c r="N95" s="16"/>
      <c r="O95" s="16"/>
      <c r="P95" s="16"/>
      <c r="Q95" s="16"/>
      <c r="R95" s="16"/>
      <c r="S95" s="3"/>
    </row>
    <row r="96" spans="1:19" x14ac:dyDescent="0.2">
      <c r="A96" s="3"/>
      <c r="B96" s="3"/>
      <c r="C96" s="3"/>
      <c r="D96" s="16"/>
      <c r="E96" s="17"/>
      <c r="F96" s="14" t="str">
        <f t="shared" si="2"/>
        <v/>
      </c>
      <c r="G96" s="16"/>
      <c r="H96" s="16"/>
      <c r="I96" s="16"/>
      <c r="J96" s="16"/>
      <c r="K96" s="16"/>
      <c r="L96" s="16"/>
      <c r="M96" s="16"/>
      <c r="N96" s="16"/>
      <c r="O96" s="16"/>
      <c r="P96" s="16"/>
      <c r="Q96" s="16"/>
      <c r="R96" s="16"/>
      <c r="S96" s="3"/>
    </row>
    <row r="97" spans="1:19" x14ac:dyDescent="0.2">
      <c r="A97" s="3"/>
      <c r="B97" s="3"/>
      <c r="C97" s="3"/>
      <c r="D97" s="16"/>
      <c r="E97" s="17"/>
      <c r="F97" s="14" t="str">
        <f t="shared" si="2"/>
        <v/>
      </c>
      <c r="G97" s="16"/>
      <c r="H97" s="16"/>
      <c r="I97" s="16"/>
      <c r="J97" s="16"/>
      <c r="K97" s="16"/>
      <c r="L97" s="16"/>
      <c r="M97" s="16"/>
      <c r="N97" s="16"/>
      <c r="O97" s="16"/>
      <c r="P97" s="16"/>
      <c r="Q97" s="16"/>
      <c r="R97" s="16"/>
      <c r="S97" s="3"/>
    </row>
    <row r="98" spans="1:19" x14ac:dyDescent="0.2">
      <c r="A98" s="3"/>
      <c r="B98" s="3"/>
      <c r="C98" s="3"/>
      <c r="D98" s="16"/>
      <c r="E98" s="17"/>
      <c r="F98" s="14" t="str">
        <f t="shared" si="2"/>
        <v/>
      </c>
      <c r="G98" s="16"/>
      <c r="H98" s="16"/>
      <c r="I98" s="16"/>
      <c r="J98" s="16"/>
      <c r="K98" s="16"/>
      <c r="L98" s="16"/>
      <c r="M98" s="16"/>
      <c r="N98" s="16"/>
      <c r="O98" s="16"/>
      <c r="P98" s="16"/>
      <c r="Q98" s="16"/>
      <c r="R98" s="16"/>
      <c r="S98" s="3"/>
    </row>
    <row r="99" spans="1:19" x14ac:dyDescent="0.2">
      <c r="A99" s="3"/>
      <c r="B99" s="3"/>
      <c r="C99" s="3"/>
      <c r="D99" s="16"/>
      <c r="E99" s="17"/>
      <c r="F99" s="14" t="str">
        <f t="shared" si="2"/>
        <v/>
      </c>
      <c r="G99" s="16"/>
      <c r="H99" s="16"/>
      <c r="I99" s="16"/>
      <c r="J99" s="16"/>
      <c r="K99" s="16"/>
      <c r="L99" s="16"/>
      <c r="M99" s="16"/>
      <c r="N99" s="16"/>
      <c r="O99" s="16"/>
      <c r="P99" s="16"/>
      <c r="Q99" s="16"/>
      <c r="R99" s="16"/>
      <c r="S99" s="3"/>
    </row>
    <row r="100" spans="1:19" x14ac:dyDescent="0.2">
      <c r="A100" s="3"/>
      <c r="B100" s="3"/>
      <c r="C100" s="3"/>
      <c r="D100" s="16"/>
      <c r="E100" s="17"/>
      <c r="F100" s="14" t="str">
        <f t="shared" si="2"/>
        <v/>
      </c>
      <c r="G100" s="16"/>
      <c r="H100" s="16"/>
      <c r="I100" s="16"/>
      <c r="J100" s="16"/>
      <c r="K100" s="16"/>
      <c r="L100" s="16"/>
      <c r="M100" s="16"/>
      <c r="N100" s="16"/>
      <c r="O100" s="16"/>
      <c r="P100" s="16"/>
      <c r="Q100" s="16"/>
      <c r="R100" s="16"/>
      <c r="S100" s="3"/>
    </row>
    <row r="101" spans="1:19" x14ac:dyDescent="0.2">
      <c r="A101" s="3"/>
      <c r="B101" s="3"/>
      <c r="C101" s="3"/>
      <c r="D101" s="16"/>
      <c r="E101" s="17"/>
      <c r="F101" s="14" t="str">
        <f t="shared" si="2"/>
        <v/>
      </c>
      <c r="G101" s="16"/>
      <c r="H101" s="16"/>
      <c r="I101" s="16"/>
      <c r="J101" s="16"/>
      <c r="K101" s="16"/>
      <c r="L101" s="16"/>
      <c r="M101" s="16"/>
      <c r="N101" s="16"/>
      <c r="O101" s="16"/>
      <c r="P101" s="16"/>
      <c r="Q101" s="16"/>
      <c r="R101" s="16"/>
      <c r="S101" s="3"/>
    </row>
    <row r="102" spans="1:19" x14ac:dyDescent="0.2">
      <c r="A102" s="3"/>
      <c r="B102" s="3"/>
      <c r="C102" s="3"/>
      <c r="D102" s="16"/>
      <c r="E102" s="17"/>
      <c r="F102" s="14" t="str">
        <f t="shared" si="2"/>
        <v/>
      </c>
      <c r="G102" s="16"/>
      <c r="H102" s="16"/>
      <c r="I102" s="16"/>
      <c r="J102" s="16"/>
      <c r="K102" s="16"/>
      <c r="L102" s="16"/>
      <c r="M102" s="16"/>
      <c r="N102" s="16"/>
      <c r="O102" s="16"/>
      <c r="P102" s="16"/>
      <c r="Q102" s="16"/>
      <c r="R102" s="16"/>
      <c r="S102" s="3"/>
    </row>
    <row r="103" spans="1:19" x14ac:dyDescent="0.2">
      <c r="A103" s="3"/>
      <c r="B103" s="3"/>
      <c r="C103" s="3"/>
      <c r="D103" s="16"/>
      <c r="E103" s="17"/>
      <c r="F103" s="14" t="str">
        <f t="shared" si="2"/>
        <v/>
      </c>
      <c r="G103" s="16"/>
      <c r="H103" s="16"/>
      <c r="I103" s="16"/>
      <c r="J103" s="16"/>
      <c r="K103" s="16"/>
      <c r="L103" s="16"/>
      <c r="M103" s="16"/>
      <c r="N103" s="16"/>
      <c r="O103" s="16"/>
      <c r="P103" s="16"/>
      <c r="Q103" s="16"/>
      <c r="R103" s="16"/>
      <c r="S103" s="3"/>
    </row>
    <row r="104" spans="1:19" x14ac:dyDescent="0.2">
      <c r="A104" s="3"/>
      <c r="B104" s="3"/>
      <c r="C104" s="3"/>
      <c r="D104" s="16"/>
      <c r="E104" s="17"/>
      <c r="F104" s="14" t="str">
        <f t="shared" si="2"/>
        <v/>
      </c>
      <c r="G104" s="16"/>
      <c r="H104" s="16"/>
      <c r="I104" s="16"/>
      <c r="J104" s="16"/>
      <c r="K104" s="16"/>
      <c r="L104" s="16"/>
      <c r="M104" s="16"/>
      <c r="N104" s="16"/>
      <c r="O104" s="16"/>
      <c r="P104" s="16"/>
      <c r="Q104" s="16"/>
      <c r="R104" s="16"/>
      <c r="S104" s="3"/>
    </row>
    <row r="105" spans="1:19" x14ac:dyDescent="0.2">
      <c r="A105" s="3"/>
      <c r="B105" s="3"/>
      <c r="C105" s="3"/>
      <c r="D105" s="16"/>
      <c r="E105" s="17"/>
      <c r="F105" s="14" t="str">
        <f t="shared" si="2"/>
        <v/>
      </c>
      <c r="G105" s="16"/>
      <c r="H105" s="16"/>
      <c r="I105" s="16"/>
      <c r="J105" s="16"/>
      <c r="K105" s="16"/>
      <c r="L105" s="16"/>
      <c r="M105" s="16"/>
      <c r="N105" s="16"/>
      <c r="O105" s="16"/>
      <c r="P105" s="16"/>
      <c r="Q105" s="16"/>
      <c r="R105" s="16"/>
      <c r="S105" s="3"/>
    </row>
    <row r="106" spans="1:19" x14ac:dyDescent="0.2">
      <c r="A106" s="3"/>
      <c r="B106" s="3"/>
      <c r="C106" s="3"/>
      <c r="D106" s="16"/>
      <c r="E106" s="17"/>
      <c r="F106" s="14" t="str">
        <f t="shared" si="2"/>
        <v/>
      </c>
      <c r="G106" s="16"/>
      <c r="H106" s="16"/>
      <c r="I106" s="16"/>
      <c r="J106" s="16"/>
      <c r="K106" s="16"/>
      <c r="L106" s="16"/>
      <c r="M106" s="16"/>
      <c r="N106" s="16"/>
      <c r="O106" s="16"/>
      <c r="P106" s="16"/>
      <c r="Q106" s="16"/>
      <c r="R106" s="16"/>
      <c r="S106" s="3"/>
    </row>
    <row r="107" spans="1:19" x14ac:dyDescent="0.2">
      <c r="A107" s="3"/>
      <c r="B107" s="3"/>
      <c r="C107" s="3"/>
      <c r="D107" s="16"/>
      <c r="E107" s="17"/>
      <c r="F107" s="14" t="str">
        <f t="shared" si="2"/>
        <v/>
      </c>
      <c r="G107" s="16"/>
      <c r="H107" s="16"/>
      <c r="I107" s="16"/>
      <c r="J107" s="16"/>
      <c r="K107" s="16"/>
      <c r="L107" s="16"/>
      <c r="M107" s="16"/>
      <c r="N107" s="16"/>
      <c r="O107" s="16"/>
      <c r="P107" s="16"/>
      <c r="Q107" s="16"/>
      <c r="R107" s="16"/>
      <c r="S107" s="3"/>
    </row>
    <row r="108" spans="1:19" x14ac:dyDescent="0.2">
      <c r="A108" s="3"/>
      <c r="B108" s="3"/>
      <c r="C108" s="3"/>
      <c r="D108" s="16"/>
      <c r="E108" s="17"/>
      <c r="F108" s="14" t="str">
        <f t="shared" si="2"/>
        <v/>
      </c>
      <c r="G108" s="16"/>
      <c r="H108" s="16"/>
      <c r="I108" s="16"/>
      <c r="J108" s="16"/>
      <c r="K108" s="16"/>
      <c r="L108" s="16"/>
      <c r="M108" s="16"/>
      <c r="N108" s="16"/>
      <c r="O108" s="16"/>
      <c r="P108" s="16"/>
      <c r="Q108" s="16"/>
      <c r="R108" s="16"/>
      <c r="S108" s="3"/>
    </row>
    <row r="109" spans="1:19" x14ac:dyDescent="0.2">
      <c r="A109" s="3"/>
      <c r="B109" s="3"/>
      <c r="C109" s="3"/>
      <c r="D109" s="16"/>
      <c r="E109" s="17"/>
      <c r="F109" s="14" t="str">
        <f t="shared" si="2"/>
        <v/>
      </c>
      <c r="G109" s="16"/>
      <c r="H109" s="16"/>
      <c r="I109" s="16"/>
      <c r="J109" s="16"/>
      <c r="K109" s="16"/>
      <c r="L109" s="16"/>
      <c r="M109" s="16"/>
      <c r="N109" s="16"/>
      <c r="O109" s="16"/>
      <c r="P109" s="16"/>
      <c r="Q109" s="16"/>
      <c r="R109" s="16"/>
      <c r="S109" s="3"/>
    </row>
    <row r="110" spans="1:19" x14ac:dyDescent="0.2">
      <c r="A110" s="3"/>
      <c r="B110" s="3"/>
      <c r="C110" s="3"/>
      <c r="D110" s="16"/>
      <c r="E110" s="17"/>
      <c r="F110" s="14" t="str">
        <f t="shared" si="2"/>
        <v/>
      </c>
      <c r="G110" s="16"/>
      <c r="H110" s="16"/>
      <c r="I110" s="16"/>
      <c r="J110" s="16"/>
      <c r="K110" s="16"/>
      <c r="L110" s="16"/>
      <c r="M110" s="16"/>
      <c r="N110" s="16"/>
      <c r="O110" s="16"/>
      <c r="P110" s="16"/>
      <c r="Q110" s="16"/>
      <c r="R110" s="16"/>
      <c r="S110" s="3"/>
    </row>
    <row r="111" spans="1:19" x14ac:dyDescent="0.2">
      <c r="A111" s="3"/>
      <c r="B111" s="3"/>
      <c r="C111" s="3"/>
      <c r="D111" s="16"/>
      <c r="E111" s="17"/>
      <c r="F111" s="14" t="str">
        <f t="shared" si="2"/>
        <v/>
      </c>
      <c r="G111" s="16"/>
      <c r="H111" s="16"/>
      <c r="I111" s="16"/>
      <c r="J111" s="16"/>
      <c r="K111" s="16"/>
      <c r="L111" s="16"/>
      <c r="M111" s="16"/>
      <c r="N111" s="16"/>
      <c r="O111" s="16"/>
      <c r="P111" s="16"/>
      <c r="Q111" s="16"/>
      <c r="R111" s="16"/>
      <c r="S111" s="3"/>
    </row>
    <row r="112" spans="1:19" x14ac:dyDescent="0.2">
      <c r="A112" s="3"/>
      <c r="B112" s="3"/>
      <c r="C112" s="3"/>
      <c r="D112" s="16"/>
      <c r="E112" s="17"/>
      <c r="F112" s="14" t="str">
        <f t="shared" si="2"/>
        <v/>
      </c>
      <c r="G112" s="16"/>
      <c r="H112" s="16"/>
      <c r="I112" s="16"/>
      <c r="J112" s="16"/>
      <c r="K112" s="16"/>
      <c r="L112" s="16"/>
      <c r="M112" s="16"/>
      <c r="N112" s="16"/>
      <c r="O112" s="16"/>
      <c r="P112" s="16"/>
      <c r="Q112" s="16"/>
      <c r="R112" s="16"/>
      <c r="S112" s="3"/>
    </row>
    <row r="113" spans="1:19" x14ac:dyDescent="0.2">
      <c r="A113" s="3"/>
      <c r="B113" s="3"/>
      <c r="C113" s="3"/>
      <c r="D113" s="16"/>
      <c r="E113" s="17"/>
      <c r="F113" s="14" t="str">
        <f t="shared" si="2"/>
        <v/>
      </c>
      <c r="G113" s="16"/>
      <c r="H113" s="16"/>
      <c r="I113" s="16"/>
      <c r="J113" s="16"/>
      <c r="K113" s="16"/>
      <c r="L113" s="16"/>
      <c r="M113" s="16"/>
      <c r="N113" s="16"/>
      <c r="O113" s="16"/>
      <c r="P113" s="16"/>
      <c r="Q113" s="16"/>
      <c r="R113" s="16"/>
      <c r="S113" s="3"/>
    </row>
    <row r="114" spans="1:19" x14ac:dyDescent="0.2">
      <c r="A114" s="3"/>
      <c r="B114" s="3"/>
      <c r="C114" s="3"/>
      <c r="D114" s="16"/>
      <c r="E114" s="17"/>
      <c r="F114" s="14" t="str">
        <f t="shared" si="2"/>
        <v/>
      </c>
      <c r="G114" s="16"/>
      <c r="H114" s="16"/>
      <c r="I114" s="16"/>
      <c r="J114" s="16"/>
      <c r="K114" s="16"/>
      <c r="L114" s="16"/>
      <c r="M114" s="16"/>
      <c r="N114" s="16"/>
      <c r="O114" s="16"/>
      <c r="P114" s="16"/>
      <c r="Q114" s="16"/>
      <c r="R114" s="16"/>
      <c r="S114" s="3"/>
    </row>
    <row r="115" spans="1:19" x14ac:dyDescent="0.2">
      <c r="A115" s="3"/>
      <c r="B115" s="3"/>
      <c r="C115" s="3"/>
      <c r="D115" s="16"/>
      <c r="E115" s="17"/>
      <c r="F115" s="14" t="str">
        <f t="shared" si="2"/>
        <v/>
      </c>
      <c r="G115" s="16"/>
      <c r="H115" s="16"/>
      <c r="I115" s="16"/>
      <c r="J115" s="16"/>
      <c r="K115" s="16"/>
      <c r="L115" s="16"/>
      <c r="M115" s="16"/>
      <c r="N115" s="16"/>
      <c r="O115" s="16"/>
      <c r="P115" s="16"/>
      <c r="Q115" s="16"/>
      <c r="R115" s="16"/>
      <c r="S115" s="3"/>
    </row>
    <row r="116" spans="1:19" x14ac:dyDescent="0.2">
      <c r="A116" s="3"/>
      <c r="B116" s="3"/>
      <c r="C116" s="3"/>
      <c r="D116" s="16"/>
      <c r="E116" s="17"/>
      <c r="F116" s="14" t="str">
        <f t="shared" si="2"/>
        <v/>
      </c>
      <c r="G116" s="16"/>
      <c r="H116" s="16"/>
      <c r="I116" s="16"/>
      <c r="J116" s="16"/>
      <c r="K116" s="16"/>
      <c r="L116" s="16"/>
      <c r="M116" s="16"/>
      <c r="N116" s="16"/>
      <c r="O116" s="16"/>
      <c r="P116" s="16"/>
      <c r="Q116" s="16"/>
      <c r="R116" s="16"/>
      <c r="S116" s="3"/>
    </row>
    <row r="117" spans="1:19" x14ac:dyDescent="0.2">
      <c r="A117" s="3"/>
      <c r="B117" s="3"/>
      <c r="C117" s="3"/>
      <c r="D117" s="16"/>
      <c r="E117" s="17"/>
      <c r="F117" s="14" t="str">
        <f t="shared" si="2"/>
        <v/>
      </c>
      <c r="G117" s="16"/>
      <c r="H117" s="16"/>
      <c r="I117" s="16"/>
      <c r="J117" s="16"/>
      <c r="K117" s="16"/>
      <c r="L117" s="16"/>
      <c r="M117" s="16"/>
      <c r="N117" s="16"/>
      <c r="O117" s="16"/>
      <c r="P117" s="16"/>
      <c r="Q117" s="16"/>
      <c r="R117" s="16"/>
      <c r="S117" s="3"/>
    </row>
    <row r="118" spans="1:19" x14ac:dyDescent="0.2">
      <c r="A118" s="3"/>
      <c r="B118" s="3"/>
      <c r="C118" s="3"/>
      <c r="D118" s="16"/>
      <c r="E118" s="17"/>
      <c r="F118" s="14" t="str">
        <f t="shared" si="2"/>
        <v/>
      </c>
      <c r="G118" s="16"/>
      <c r="H118" s="16"/>
      <c r="I118" s="16"/>
      <c r="J118" s="16"/>
      <c r="K118" s="16"/>
      <c r="L118" s="16"/>
      <c r="M118" s="16"/>
      <c r="N118" s="16"/>
      <c r="O118" s="16"/>
      <c r="P118" s="16"/>
      <c r="Q118" s="16"/>
      <c r="R118" s="16"/>
      <c r="S118" s="3"/>
    </row>
    <row r="119" spans="1:19" x14ac:dyDescent="0.2">
      <c r="A119" s="3"/>
      <c r="B119" s="3"/>
      <c r="C119" s="3"/>
      <c r="D119" s="16"/>
      <c r="E119" s="17"/>
      <c r="F119" s="14" t="str">
        <f t="shared" si="2"/>
        <v/>
      </c>
      <c r="G119" s="16"/>
      <c r="H119" s="16"/>
      <c r="I119" s="16"/>
      <c r="J119" s="16"/>
      <c r="K119" s="16"/>
      <c r="L119" s="16"/>
      <c r="M119" s="16"/>
      <c r="N119" s="16"/>
      <c r="O119" s="16"/>
      <c r="P119" s="16"/>
      <c r="Q119" s="16"/>
      <c r="R119" s="16"/>
      <c r="S119" s="3"/>
    </row>
    <row r="120" spans="1:19" x14ac:dyDescent="0.2">
      <c r="A120" s="3"/>
      <c r="B120" s="3"/>
      <c r="C120" s="3"/>
      <c r="D120" s="16"/>
      <c r="E120" s="17"/>
      <c r="F120" s="14" t="str">
        <f t="shared" si="2"/>
        <v/>
      </c>
      <c r="G120" s="16"/>
      <c r="H120" s="16"/>
      <c r="I120" s="16"/>
      <c r="J120" s="16"/>
      <c r="K120" s="16"/>
      <c r="L120" s="16"/>
      <c r="M120" s="16"/>
      <c r="N120" s="16"/>
      <c r="O120" s="16"/>
      <c r="P120" s="16"/>
      <c r="Q120" s="16"/>
      <c r="R120" s="16"/>
      <c r="S120" s="3"/>
    </row>
    <row r="121" spans="1:19" x14ac:dyDescent="0.2">
      <c r="A121" s="3"/>
      <c r="B121" s="3"/>
      <c r="C121" s="3"/>
      <c r="D121" s="16"/>
      <c r="E121" s="17"/>
      <c r="F121" s="14" t="str">
        <f t="shared" si="2"/>
        <v/>
      </c>
      <c r="G121" s="16"/>
      <c r="H121" s="16"/>
      <c r="I121" s="16"/>
      <c r="J121" s="16"/>
      <c r="K121" s="16"/>
      <c r="L121" s="16"/>
      <c r="M121" s="16"/>
      <c r="N121" s="16"/>
      <c r="O121" s="16"/>
      <c r="P121" s="16"/>
      <c r="Q121" s="16"/>
      <c r="R121" s="16"/>
      <c r="S121" s="3"/>
    </row>
    <row r="122" spans="1:19" x14ac:dyDescent="0.2">
      <c r="A122" s="3"/>
      <c r="B122" s="3"/>
      <c r="C122" s="3"/>
      <c r="D122" s="16"/>
      <c r="E122" s="17"/>
      <c r="F122" s="14" t="str">
        <f t="shared" si="2"/>
        <v/>
      </c>
      <c r="G122" s="16"/>
      <c r="H122" s="16"/>
      <c r="I122" s="16"/>
      <c r="J122" s="16"/>
      <c r="K122" s="16"/>
      <c r="L122" s="16"/>
      <c r="M122" s="16"/>
      <c r="N122" s="16"/>
      <c r="O122" s="16"/>
      <c r="P122" s="16"/>
      <c r="Q122" s="16"/>
      <c r="R122" s="16"/>
      <c r="S122" s="3"/>
    </row>
    <row r="123" spans="1:19" x14ac:dyDescent="0.2">
      <c r="A123" s="3"/>
      <c r="B123" s="3"/>
      <c r="C123" s="3"/>
      <c r="D123" s="16"/>
      <c r="E123" s="17"/>
      <c r="F123" s="14" t="str">
        <f t="shared" si="2"/>
        <v/>
      </c>
      <c r="G123" s="16"/>
      <c r="H123" s="16"/>
      <c r="I123" s="16"/>
      <c r="J123" s="16"/>
      <c r="K123" s="16"/>
      <c r="L123" s="16"/>
      <c r="M123" s="16"/>
      <c r="N123" s="16"/>
      <c r="O123" s="16"/>
      <c r="P123" s="16"/>
      <c r="Q123" s="16"/>
      <c r="R123" s="16"/>
      <c r="S123" s="3"/>
    </row>
    <row r="124" spans="1:19" x14ac:dyDescent="0.2">
      <c r="A124" s="3"/>
      <c r="B124" s="3"/>
      <c r="C124" s="3"/>
      <c r="D124" s="16"/>
      <c r="E124" s="17"/>
      <c r="F124" s="14" t="str">
        <f t="shared" si="2"/>
        <v/>
      </c>
      <c r="G124" s="16"/>
      <c r="H124" s="16"/>
      <c r="I124" s="16"/>
      <c r="J124" s="16"/>
      <c r="K124" s="16"/>
      <c r="L124" s="16"/>
      <c r="M124" s="16"/>
      <c r="N124" s="16"/>
      <c r="O124" s="16"/>
      <c r="P124" s="16"/>
      <c r="Q124" s="16"/>
      <c r="R124" s="16"/>
      <c r="S124" s="3"/>
    </row>
    <row r="125" spans="1:19" x14ac:dyDescent="0.2">
      <c r="A125" s="3"/>
      <c r="B125" s="3"/>
      <c r="C125" s="3"/>
      <c r="D125" s="16"/>
      <c r="E125" s="17"/>
      <c r="F125" s="14" t="str">
        <f t="shared" si="2"/>
        <v/>
      </c>
      <c r="G125" s="16"/>
      <c r="H125" s="16"/>
      <c r="I125" s="16"/>
      <c r="J125" s="16"/>
      <c r="K125" s="16"/>
      <c r="L125" s="16"/>
      <c r="M125" s="16"/>
      <c r="N125" s="16"/>
      <c r="O125" s="16"/>
      <c r="P125" s="16"/>
      <c r="Q125" s="16"/>
      <c r="R125" s="16"/>
      <c r="S125" s="3"/>
    </row>
    <row r="126" spans="1:19" x14ac:dyDescent="0.2">
      <c r="A126" s="3"/>
      <c r="B126" s="3"/>
      <c r="C126" s="3"/>
      <c r="D126" s="16"/>
      <c r="E126" s="17"/>
      <c r="F126" s="14" t="str">
        <f t="shared" si="2"/>
        <v/>
      </c>
      <c r="G126" s="16"/>
      <c r="H126" s="16"/>
      <c r="I126" s="16"/>
      <c r="J126" s="16"/>
      <c r="K126" s="16"/>
      <c r="L126" s="16"/>
      <c r="M126" s="16"/>
      <c r="N126" s="16"/>
      <c r="O126" s="16"/>
      <c r="P126" s="16"/>
      <c r="Q126" s="16"/>
      <c r="R126" s="16"/>
      <c r="S126" s="3"/>
    </row>
    <row r="127" spans="1:19" x14ac:dyDescent="0.2">
      <c r="A127" s="3"/>
      <c r="B127" s="3"/>
      <c r="C127" s="3"/>
      <c r="D127" s="16"/>
      <c r="E127" s="17"/>
      <c r="F127" s="14" t="str">
        <f t="shared" si="2"/>
        <v/>
      </c>
      <c r="G127" s="16"/>
      <c r="H127" s="16"/>
      <c r="I127" s="16"/>
      <c r="J127" s="16"/>
      <c r="K127" s="16"/>
      <c r="L127" s="16"/>
      <c r="M127" s="16"/>
      <c r="N127" s="16"/>
      <c r="O127" s="16"/>
      <c r="P127" s="16"/>
      <c r="Q127" s="16"/>
      <c r="R127" s="16"/>
      <c r="S127" s="3"/>
    </row>
    <row r="128" spans="1:19" x14ac:dyDescent="0.2">
      <c r="A128" s="3"/>
      <c r="B128" s="3"/>
      <c r="C128" s="3"/>
      <c r="D128" s="16"/>
      <c r="E128" s="17"/>
      <c r="F128" s="14" t="str">
        <f t="shared" si="2"/>
        <v/>
      </c>
      <c r="G128" s="16"/>
      <c r="H128" s="16"/>
      <c r="I128" s="16"/>
      <c r="J128" s="16"/>
      <c r="K128" s="16"/>
      <c r="L128" s="16"/>
      <c r="M128" s="16"/>
      <c r="N128" s="16"/>
      <c r="O128" s="16"/>
      <c r="P128" s="16"/>
      <c r="Q128" s="16"/>
      <c r="R128" s="16"/>
      <c r="S128" s="3"/>
    </row>
    <row r="129" spans="1:19" x14ac:dyDescent="0.2">
      <c r="A129" s="3"/>
      <c r="B129" s="3"/>
      <c r="C129" s="3"/>
      <c r="D129" s="16"/>
      <c r="E129" s="17"/>
      <c r="F129" s="14" t="str">
        <f t="shared" si="2"/>
        <v/>
      </c>
      <c r="G129" s="16"/>
      <c r="H129" s="16"/>
      <c r="I129" s="16"/>
      <c r="J129" s="16"/>
      <c r="K129" s="16"/>
      <c r="L129" s="16"/>
      <c r="M129" s="16"/>
      <c r="N129" s="16"/>
      <c r="O129" s="16"/>
      <c r="P129" s="16"/>
      <c r="Q129" s="16"/>
      <c r="R129" s="16"/>
      <c r="S129" s="3"/>
    </row>
    <row r="130" spans="1:19" x14ac:dyDescent="0.2">
      <c r="A130" s="3"/>
      <c r="B130" s="3"/>
      <c r="C130" s="3"/>
      <c r="D130" s="16"/>
      <c r="E130" s="17"/>
      <c r="F130" s="14" t="str">
        <f t="shared" si="2"/>
        <v/>
      </c>
      <c r="G130" s="16"/>
      <c r="H130" s="16"/>
      <c r="I130" s="16"/>
      <c r="J130" s="16"/>
      <c r="K130" s="16"/>
      <c r="L130" s="16"/>
      <c r="M130" s="16"/>
      <c r="N130" s="16"/>
      <c r="O130" s="16"/>
      <c r="P130" s="16"/>
      <c r="Q130" s="16"/>
      <c r="R130" s="16"/>
      <c r="S130" s="3"/>
    </row>
    <row r="131" spans="1:19" x14ac:dyDescent="0.2">
      <c r="A131" s="3"/>
      <c r="B131" s="3"/>
      <c r="C131" s="3"/>
      <c r="D131" s="16"/>
      <c r="E131" s="17"/>
      <c r="F131" s="14" t="str">
        <f t="shared" si="2"/>
        <v/>
      </c>
      <c r="G131" s="16"/>
      <c r="H131" s="16"/>
      <c r="I131" s="16"/>
      <c r="J131" s="16"/>
      <c r="K131" s="16"/>
      <c r="L131" s="16"/>
      <c r="M131" s="16"/>
      <c r="N131" s="16"/>
      <c r="O131" s="16"/>
      <c r="P131" s="16"/>
      <c r="Q131" s="16"/>
      <c r="R131" s="16"/>
      <c r="S131" s="3"/>
    </row>
    <row r="132" spans="1:19" x14ac:dyDescent="0.2">
      <c r="A132" s="3"/>
      <c r="B132" s="3"/>
      <c r="C132" s="3"/>
      <c r="D132" s="16"/>
      <c r="E132" s="17"/>
      <c r="F132" s="14" t="str">
        <f t="shared" si="2"/>
        <v/>
      </c>
      <c r="G132" s="16"/>
      <c r="H132" s="16"/>
      <c r="I132" s="16"/>
      <c r="J132" s="16"/>
      <c r="K132" s="16"/>
      <c r="L132" s="16"/>
      <c r="M132" s="16"/>
      <c r="N132" s="16"/>
      <c r="O132" s="16"/>
      <c r="P132" s="16"/>
      <c r="Q132" s="16"/>
      <c r="R132" s="16"/>
      <c r="S132" s="3"/>
    </row>
    <row r="133" spans="1:19" x14ac:dyDescent="0.2">
      <c r="A133" s="3"/>
      <c r="B133" s="3"/>
      <c r="C133" s="3"/>
      <c r="D133" s="16"/>
      <c r="E133" s="17"/>
      <c r="F133" s="14" t="str">
        <f t="shared" si="2"/>
        <v/>
      </c>
      <c r="G133" s="16"/>
      <c r="H133" s="16"/>
      <c r="I133" s="16"/>
      <c r="J133" s="16"/>
      <c r="K133" s="16"/>
      <c r="L133" s="16"/>
      <c r="M133" s="16"/>
      <c r="N133" s="16"/>
      <c r="O133" s="16"/>
      <c r="P133" s="16"/>
      <c r="Q133" s="16"/>
      <c r="R133" s="16"/>
      <c r="S133" s="3"/>
    </row>
    <row r="134" spans="1:19" x14ac:dyDescent="0.2">
      <c r="A134" s="3"/>
      <c r="B134" s="3"/>
      <c r="C134" s="3"/>
      <c r="D134" s="16"/>
      <c r="E134" s="17"/>
      <c r="F134" s="14" t="str">
        <f t="shared" si="2"/>
        <v/>
      </c>
      <c r="G134" s="16"/>
      <c r="H134" s="16"/>
      <c r="I134" s="16"/>
      <c r="J134" s="16"/>
      <c r="K134" s="16"/>
      <c r="L134" s="16"/>
      <c r="M134" s="16"/>
      <c r="N134" s="16"/>
      <c r="O134" s="16"/>
      <c r="P134" s="16"/>
      <c r="Q134" s="16"/>
      <c r="R134" s="16"/>
      <c r="S134" s="3"/>
    </row>
    <row r="135" spans="1:19" x14ac:dyDescent="0.2">
      <c r="A135" s="3"/>
      <c r="B135" s="3"/>
      <c r="C135" s="3"/>
      <c r="D135" s="16"/>
      <c r="E135" s="17"/>
      <c r="F135" s="14" t="str">
        <f t="shared" si="2"/>
        <v/>
      </c>
      <c r="G135" s="16"/>
      <c r="H135" s="16"/>
      <c r="I135" s="16"/>
      <c r="J135" s="16"/>
      <c r="K135" s="16"/>
      <c r="L135" s="16"/>
      <c r="M135" s="16"/>
      <c r="N135" s="16"/>
      <c r="O135" s="16"/>
      <c r="P135" s="16"/>
      <c r="Q135" s="16"/>
      <c r="R135" s="16"/>
      <c r="S135" s="3"/>
    </row>
    <row r="136" spans="1:19" x14ac:dyDescent="0.2">
      <c r="A136" s="3"/>
      <c r="B136" s="3"/>
      <c r="C136" s="3"/>
      <c r="D136" s="16"/>
      <c r="E136" s="17"/>
      <c r="F136" s="14" t="str">
        <f t="shared" si="2"/>
        <v/>
      </c>
      <c r="G136" s="16"/>
      <c r="H136" s="16"/>
      <c r="I136" s="16"/>
      <c r="J136" s="16"/>
      <c r="K136" s="16"/>
      <c r="L136" s="16"/>
      <c r="M136" s="16"/>
      <c r="N136" s="16"/>
      <c r="O136" s="16"/>
      <c r="P136" s="16"/>
      <c r="Q136" s="16"/>
      <c r="R136" s="16"/>
      <c r="S136" s="3"/>
    </row>
    <row r="137" spans="1:19" x14ac:dyDescent="0.2">
      <c r="A137" s="3"/>
      <c r="B137" s="3"/>
      <c r="C137" s="3"/>
      <c r="D137" s="16"/>
      <c r="E137" s="17"/>
      <c r="F137" s="14" t="str">
        <f t="shared" si="2"/>
        <v/>
      </c>
      <c r="G137" s="16"/>
      <c r="H137" s="16"/>
      <c r="I137" s="16"/>
      <c r="J137" s="16"/>
      <c r="K137" s="16"/>
      <c r="L137" s="16"/>
      <c r="M137" s="16"/>
      <c r="N137" s="16"/>
      <c r="O137" s="16"/>
      <c r="P137" s="16"/>
      <c r="Q137" s="16"/>
      <c r="R137" s="16"/>
      <c r="S137" s="3"/>
    </row>
    <row r="138" spans="1:19" x14ac:dyDescent="0.2">
      <c r="A138" s="3"/>
      <c r="B138" s="3"/>
      <c r="C138" s="3"/>
      <c r="D138" s="16"/>
      <c r="E138" s="17"/>
      <c r="F138" s="14" t="str">
        <f t="shared" si="2"/>
        <v/>
      </c>
      <c r="G138" s="16"/>
      <c r="H138" s="16"/>
      <c r="I138" s="16"/>
      <c r="J138" s="16"/>
      <c r="K138" s="16"/>
      <c r="L138" s="16"/>
      <c r="M138" s="16"/>
      <c r="N138" s="16"/>
      <c r="O138" s="16"/>
      <c r="P138" s="16"/>
      <c r="Q138" s="16"/>
      <c r="R138" s="16"/>
      <c r="S138" s="3"/>
    </row>
    <row r="139" spans="1:19" x14ac:dyDescent="0.2">
      <c r="A139" s="3"/>
      <c r="B139" s="3"/>
      <c r="C139" s="3"/>
      <c r="D139" s="16"/>
      <c r="E139" s="17"/>
      <c r="F139" s="14" t="str">
        <f t="shared" si="2"/>
        <v/>
      </c>
      <c r="G139" s="16"/>
      <c r="H139" s="16"/>
      <c r="I139" s="16"/>
      <c r="J139" s="16"/>
      <c r="K139" s="16"/>
      <c r="L139" s="16"/>
      <c r="M139" s="16"/>
      <c r="N139" s="16"/>
      <c r="O139" s="16"/>
      <c r="P139" s="16"/>
      <c r="Q139" s="16"/>
      <c r="R139" s="16"/>
      <c r="S139" s="3"/>
    </row>
    <row r="140" spans="1:19" x14ac:dyDescent="0.2">
      <c r="A140" s="3"/>
      <c r="B140" s="3"/>
      <c r="C140" s="3"/>
      <c r="D140" s="16"/>
      <c r="E140" s="17"/>
      <c r="F140" s="14" t="str">
        <f t="shared" si="2"/>
        <v/>
      </c>
      <c r="G140" s="16"/>
      <c r="H140" s="16"/>
      <c r="I140" s="16"/>
      <c r="J140" s="16"/>
      <c r="K140" s="16"/>
      <c r="L140" s="16"/>
      <c r="M140" s="16"/>
      <c r="N140" s="16"/>
      <c r="O140" s="16"/>
      <c r="P140" s="16"/>
      <c r="Q140" s="16"/>
      <c r="R140" s="16"/>
      <c r="S140" s="3"/>
    </row>
    <row r="141" spans="1:19" x14ac:dyDescent="0.2">
      <c r="A141" s="3"/>
      <c r="B141" s="3"/>
      <c r="C141" s="3"/>
      <c r="D141" s="16"/>
      <c r="E141" s="17"/>
      <c r="F141" s="14" t="str">
        <f t="shared" si="2"/>
        <v/>
      </c>
      <c r="G141" s="16"/>
      <c r="H141" s="16"/>
      <c r="I141" s="16"/>
      <c r="J141" s="16"/>
      <c r="K141" s="16"/>
      <c r="L141" s="16"/>
      <c r="M141" s="16"/>
      <c r="N141" s="16"/>
      <c r="O141" s="16"/>
      <c r="P141" s="16"/>
      <c r="Q141" s="16"/>
      <c r="R141" s="16"/>
      <c r="S141" s="3"/>
    </row>
    <row r="142" spans="1:19" x14ac:dyDescent="0.2">
      <c r="A142" s="3"/>
      <c r="B142" s="3"/>
      <c r="C142" s="3"/>
      <c r="D142" s="16"/>
      <c r="E142" s="17"/>
      <c r="F142" s="14" t="str">
        <f t="shared" ref="F142:F205" si="3">IF(D142&lt;&gt;"",D142-$E$11,"")</f>
        <v/>
      </c>
      <c r="G142" s="16"/>
      <c r="H142" s="16"/>
      <c r="I142" s="16"/>
      <c r="J142" s="16"/>
      <c r="K142" s="16"/>
      <c r="L142" s="16"/>
      <c r="M142" s="16"/>
      <c r="N142" s="16"/>
      <c r="O142" s="16"/>
      <c r="P142" s="16"/>
      <c r="Q142" s="16"/>
      <c r="R142" s="16"/>
      <c r="S142" s="3"/>
    </row>
    <row r="143" spans="1:19" x14ac:dyDescent="0.2">
      <c r="A143" s="3"/>
      <c r="B143" s="3"/>
      <c r="C143" s="3"/>
      <c r="D143" s="16"/>
      <c r="E143" s="17"/>
      <c r="F143" s="14" t="str">
        <f t="shared" si="3"/>
        <v/>
      </c>
      <c r="G143" s="16"/>
      <c r="H143" s="16"/>
      <c r="I143" s="16"/>
      <c r="J143" s="16"/>
      <c r="K143" s="16"/>
      <c r="L143" s="16"/>
      <c r="M143" s="16"/>
      <c r="N143" s="16"/>
      <c r="O143" s="16"/>
      <c r="P143" s="16"/>
      <c r="Q143" s="16"/>
      <c r="R143" s="16"/>
      <c r="S143" s="3"/>
    </row>
    <row r="144" spans="1:19" x14ac:dyDescent="0.2">
      <c r="A144" s="3"/>
      <c r="B144" s="3"/>
      <c r="C144" s="3"/>
      <c r="D144" s="16"/>
      <c r="E144" s="17"/>
      <c r="F144" s="14" t="str">
        <f t="shared" si="3"/>
        <v/>
      </c>
      <c r="G144" s="16"/>
      <c r="H144" s="16"/>
      <c r="I144" s="16"/>
      <c r="J144" s="16"/>
      <c r="K144" s="16"/>
      <c r="L144" s="16"/>
      <c r="M144" s="16"/>
      <c r="N144" s="16"/>
      <c r="O144" s="16"/>
      <c r="P144" s="16"/>
      <c r="Q144" s="16"/>
      <c r="R144" s="16"/>
      <c r="S144" s="3"/>
    </row>
    <row r="145" spans="1:19" x14ac:dyDescent="0.2">
      <c r="A145" s="3"/>
      <c r="B145" s="3"/>
      <c r="C145" s="3"/>
      <c r="D145" s="16"/>
      <c r="E145" s="17"/>
      <c r="F145" s="14" t="str">
        <f t="shared" si="3"/>
        <v/>
      </c>
      <c r="G145" s="16"/>
      <c r="H145" s="16"/>
      <c r="I145" s="16"/>
      <c r="J145" s="16"/>
      <c r="K145" s="16"/>
      <c r="L145" s="16"/>
      <c r="M145" s="16"/>
      <c r="N145" s="16"/>
      <c r="O145" s="16"/>
      <c r="P145" s="16"/>
      <c r="Q145" s="16"/>
      <c r="R145" s="16"/>
      <c r="S145" s="3"/>
    </row>
    <row r="146" spans="1:19" x14ac:dyDescent="0.2">
      <c r="A146" s="3"/>
      <c r="B146" s="3"/>
      <c r="C146" s="3"/>
      <c r="D146" s="16"/>
      <c r="E146" s="17"/>
      <c r="F146" s="14" t="str">
        <f t="shared" si="3"/>
        <v/>
      </c>
      <c r="G146" s="16"/>
      <c r="H146" s="16"/>
      <c r="I146" s="16"/>
      <c r="J146" s="16"/>
      <c r="K146" s="16"/>
      <c r="L146" s="16"/>
      <c r="M146" s="16"/>
      <c r="N146" s="16"/>
      <c r="O146" s="16"/>
      <c r="P146" s="16"/>
      <c r="Q146" s="16"/>
      <c r="R146" s="16"/>
      <c r="S146" s="3"/>
    </row>
    <row r="147" spans="1:19" x14ac:dyDescent="0.2">
      <c r="A147" s="3"/>
      <c r="B147" s="3"/>
      <c r="C147" s="3"/>
      <c r="D147" s="16"/>
      <c r="E147" s="17"/>
      <c r="F147" s="14" t="str">
        <f t="shared" si="3"/>
        <v/>
      </c>
      <c r="G147" s="16"/>
      <c r="H147" s="16"/>
      <c r="I147" s="16"/>
      <c r="J147" s="16"/>
      <c r="K147" s="16"/>
      <c r="L147" s="16"/>
      <c r="M147" s="16"/>
      <c r="N147" s="16"/>
      <c r="O147" s="16"/>
      <c r="P147" s="16"/>
      <c r="Q147" s="16"/>
      <c r="R147" s="16"/>
      <c r="S147" s="3"/>
    </row>
    <row r="148" spans="1:19" x14ac:dyDescent="0.2">
      <c r="A148" s="3"/>
      <c r="B148" s="3"/>
      <c r="C148" s="3"/>
      <c r="D148" s="16"/>
      <c r="E148" s="17"/>
      <c r="F148" s="14" t="str">
        <f t="shared" si="3"/>
        <v/>
      </c>
      <c r="G148" s="16"/>
      <c r="H148" s="16"/>
      <c r="I148" s="16"/>
      <c r="J148" s="16"/>
      <c r="K148" s="16"/>
      <c r="L148" s="16"/>
      <c r="M148" s="16"/>
      <c r="N148" s="16"/>
      <c r="O148" s="16"/>
      <c r="P148" s="16"/>
      <c r="Q148" s="16"/>
      <c r="R148" s="16"/>
      <c r="S148" s="3"/>
    </row>
    <row r="149" spans="1:19" x14ac:dyDescent="0.2">
      <c r="A149" s="3"/>
      <c r="B149" s="3"/>
      <c r="C149" s="3"/>
      <c r="D149" s="16"/>
      <c r="E149" s="17"/>
      <c r="F149" s="14" t="str">
        <f t="shared" si="3"/>
        <v/>
      </c>
      <c r="G149" s="16"/>
      <c r="H149" s="16"/>
      <c r="I149" s="16"/>
      <c r="J149" s="16"/>
      <c r="K149" s="16"/>
      <c r="L149" s="16"/>
      <c r="M149" s="16"/>
      <c r="N149" s="16"/>
      <c r="O149" s="16"/>
      <c r="P149" s="16"/>
      <c r="Q149" s="16"/>
      <c r="R149" s="16"/>
      <c r="S149" s="3"/>
    </row>
    <row r="150" spans="1:19" x14ac:dyDescent="0.2">
      <c r="A150" s="3"/>
      <c r="B150" s="3"/>
      <c r="C150" s="3"/>
      <c r="D150" s="16"/>
      <c r="E150" s="17"/>
      <c r="F150" s="14" t="str">
        <f t="shared" si="3"/>
        <v/>
      </c>
      <c r="G150" s="16"/>
      <c r="H150" s="16"/>
      <c r="I150" s="16"/>
      <c r="J150" s="16"/>
      <c r="K150" s="16"/>
      <c r="L150" s="16"/>
      <c r="M150" s="16"/>
      <c r="N150" s="16"/>
      <c r="O150" s="16"/>
      <c r="P150" s="16"/>
      <c r="Q150" s="16"/>
      <c r="R150" s="16"/>
      <c r="S150" s="3"/>
    </row>
    <row r="151" spans="1:19" x14ac:dyDescent="0.2">
      <c r="A151" s="3"/>
      <c r="B151" s="3"/>
      <c r="C151" s="3"/>
      <c r="D151" s="16"/>
      <c r="E151" s="17"/>
      <c r="F151" s="14" t="str">
        <f t="shared" si="3"/>
        <v/>
      </c>
      <c r="G151" s="16"/>
      <c r="H151" s="16"/>
      <c r="I151" s="16"/>
      <c r="J151" s="16"/>
      <c r="K151" s="16"/>
      <c r="L151" s="16"/>
      <c r="M151" s="16"/>
      <c r="N151" s="16"/>
      <c r="O151" s="16"/>
      <c r="P151" s="16"/>
      <c r="Q151" s="16"/>
      <c r="R151" s="16"/>
      <c r="S151" s="3"/>
    </row>
    <row r="152" spans="1:19" x14ac:dyDescent="0.2">
      <c r="A152" s="3"/>
      <c r="B152" s="3"/>
      <c r="C152" s="3"/>
      <c r="D152" s="16"/>
      <c r="E152" s="17"/>
      <c r="F152" s="14" t="str">
        <f t="shared" si="3"/>
        <v/>
      </c>
      <c r="G152" s="16"/>
      <c r="H152" s="16"/>
      <c r="I152" s="16"/>
      <c r="J152" s="16"/>
      <c r="K152" s="16"/>
      <c r="L152" s="16"/>
      <c r="M152" s="16"/>
      <c r="N152" s="16"/>
      <c r="O152" s="16"/>
      <c r="P152" s="16"/>
      <c r="Q152" s="16"/>
      <c r="R152" s="16"/>
      <c r="S152" s="3"/>
    </row>
    <row r="153" spans="1:19" x14ac:dyDescent="0.2">
      <c r="A153" s="3"/>
      <c r="B153" s="3"/>
      <c r="C153" s="3"/>
      <c r="D153" s="16"/>
      <c r="E153" s="17"/>
      <c r="F153" s="14" t="str">
        <f t="shared" si="3"/>
        <v/>
      </c>
      <c r="G153" s="16"/>
      <c r="H153" s="16"/>
      <c r="I153" s="16"/>
      <c r="J153" s="16"/>
      <c r="K153" s="16"/>
      <c r="L153" s="16"/>
      <c r="M153" s="16"/>
      <c r="N153" s="16"/>
      <c r="O153" s="16"/>
      <c r="P153" s="16"/>
      <c r="Q153" s="16"/>
      <c r="R153" s="16"/>
      <c r="S153" s="3"/>
    </row>
    <row r="154" spans="1:19" x14ac:dyDescent="0.2">
      <c r="A154" s="3"/>
      <c r="B154" s="3"/>
      <c r="C154" s="3"/>
      <c r="D154" s="16"/>
      <c r="E154" s="17"/>
      <c r="F154" s="14" t="str">
        <f t="shared" si="3"/>
        <v/>
      </c>
      <c r="G154" s="16"/>
      <c r="H154" s="16"/>
      <c r="I154" s="16"/>
      <c r="J154" s="16"/>
      <c r="K154" s="16"/>
      <c r="L154" s="16"/>
      <c r="M154" s="16"/>
      <c r="N154" s="16"/>
      <c r="O154" s="16"/>
      <c r="P154" s="16"/>
      <c r="Q154" s="16"/>
      <c r="R154" s="16"/>
      <c r="S154" s="3"/>
    </row>
    <row r="155" spans="1:19" x14ac:dyDescent="0.2">
      <c r="A155" s="3"/>
      <c r="B155" s="3"/>
      <c r="C155" s="3"/>
      <c r="D155" s="16"/>
      <c r="E155" s="17"/>
      <c r="F155" s="14" t="str">
        <f t="shared" si="3"/>
        <v/>
      </c>
      <c r="G155" s="16"/>
      <c r="H155" s="16"/>
      <c r="I155" s="16"/>
      <c r="J155" s="16"/>
      <c r="K155" s="16"/>
      <c r="L155" s="16"/>
      <c r="M155" s="16"/>
      <c r="N155" s="16"/>
      <c r="O155" s="16"/>
      <c r="P155" s="16"/>
      <c r="Q155" s="16"/>
      <c r="R155" s="16"/>
      <c r="S155" s="3"/>
    </row>
    <row r="156" spans="1:19" x14ac:dyDescent="0.2">
      <c r="A156" s="3"/>
      <c r="B156" s="3"/>
      <c r="C156" s="3"/>
      <c r="D156" s="16"/>
      <c r="E156" s="17"/>
      <c r="F156" s="14" t="str">
        <f t="shared" si="3"/>
        <v/>
      </c>
      <c r="G156" s="16"/>
      <c r="H156" s="16"/>
      <c r="I156" s="16"/>
      <c r="J156" s="16"/>
      <c r="K156" s="16"/>
      <c r="L156" s="16"/>
      <c r="M156" s="16"/>
      <c r="N156" s="16"/>
      <c r="O156" s="16"/>
      <c r="P156" s="16"/>
      <c r="Q156" s="16"/>
      <c r="R156" s="16"/>
      <c r="S156" s="3"/>
    </row>
    <row r="157" spans="1:19" x14ac:dyDescent="0.2">
      <c r="A157" s="3"/>
      <c r="B157" s="3"/>
      <c r="C157" s="3"/>
      <c r="D157" s="16"/>
      <c r="E157" s="17"/>
      <c r="F157" s="14" t="str">
        <f t="shared" si="3"/>
        <v/>
      </c>
      <c r="G157" s="16"/>
      <c r="H157" s="16"/>
      <c r="I157" s="16"/>
      <c r="J157" s="16"/>
      <c r="K157" s="16"/>
      <c r="L157" s="16"/>
      <c r="M157" s="16"/>
      <c r="N157" s="16"/>
      <c r="O157" s="16"/>
      <c r="P157" s="16"/>
      <c r="Q157" s="16"/>
      <c r="R157" s="16"/>
      <c r="S157" s="3"/>
    </row>
    <row r="158" spans="1:19" x14ac:dyDescent="0.2">
      <c r="A158" s="3"/>
      <c r="B158" s="3"/>
      <c r="C158" s="3"/>
      <c r="D158" s="16"/>
      <c r="E158" s="17"/>
      <c r="F158" s="14" t="str">
        <f t="shared" si="3"/>
        <v/>
      </c>
      <c r="G158" s="16"/>
      <c r="H158" s="16"/>
      <c r="I158" s="16"/>
      <c r="J158" s="16"/>
      <c r="K158" s="16"/>
      <c r="L158" s="16"/>
      <c r="M158" s="16"/>
      <c r="N158" s="16"/>
      <c r="O158" s="16"/>
      <c r="P158" s="16"/>
      <c r="Q158" s="16"/>
      <c r="R158" s="16"/>
      <c r="S158" s="3"/>
    </row>
    <row r="159" spans="1:19" x14ac:dyDescent="0.2">
      <c r="A159" s="3"/>
      <c r="B159" s="3"/>
      <c r="C159" s="3"/>
      <c r="D159" s="16"/>
      <c r="E159" s="17"/>
      <c r="F159" s="14" t="str">
        <f t="shared" si="3"/>
        <v/>
      </c>
      <c r="G159" s="16"/>
      <c r="H159" s="16"/>
      <c r="I159" s="16"/>
      <c r="J159" s="16"/>
      <c r="K159" s="16"/>
      <c r="L159" s="16"/>
      <c r="M159" s="16"/>
      <c r="N159" s="16"/>
      <c r="O159" s="16"/>
      <c r="P159" s="16"/>
      <c r="Q159" s="16"/>
      <c r="R159" s="16"/>
      <c r="S159" s="3"/>
    </row>
    <row r="160" spans="1:19" x14ac:dyDescent="0.2">
      <c r="A160" s="3"/>
      <c r="B160" s="3"/>
      <c r="C160" s="3"/>
      <c r="D160" s="16"/>
      <c r="E160" s="17"/>
      <c r="F160" s="14" t="str">
        <f t="shared" si="3"/>
        <v/>
      </c>
      <c r="G160" s="16"/>
      <c r="H160" s="16"/>
      <c r="I160" s="16"/>
      <c r="J160" s="16"/>
      <c r="K160" s="16"/>
      <c r="L160" s="16"/>
      <c r="M160" s="16"/>
      <c r="N160" s="16"/>
      <c r="O160" s="16"/>
      <c r="P160" s="16"/>
      <c r="Q160" s="16"/>
      <c r="R160" s="16"/>
      <c r="S160" s="3"/>
    </row>
    <row r="161" spans="1:19" x14ac:dyDescent="0.2">
      <c r="A161" s="3"/>
      <c r="B161" s="3"/>
      <c r="C161" s="3"/>
      <c r="D161" s="16"/>
      <c r="E161" s="17"/>
      <c r="F161" s="14" t="str">
        <f t="shared" si="3"/>
        <v/>
      </c>
      <c r="G161" s="16"/>
      <c r="H161" s="16"/>
      <c r="I161" s="16"/>
      <c r="J161" s="16"/>
      <c r="K161" s="16"/>
      <c r="L161" s="16"/>
      <c r="M161" s="16"/>
      <c r="N161" s="16"/>
      <c r="O161" s="16"/>
      <c r="P161" s="16"/>
      <c r="Q161" s="16"/>
      <c r="R161" s="16"/>
      <c r="S161" s="3"/>
    </row>
    <row r="162" spans="1:19" x14ac:dyDescent="0.2">
      <c r="A162" s="3"/>
      <c r="B162" s="3"/>
      <c r="C162" s="3"/>
      <c r="D162" s="16"/>
      <c r="E162" s="17"/>
      <c r="F162" s="14" t="str">
        <f t="shared" si="3"/>
        <v/>
      </c>
      <c r="G162" s="16"/>
      <c r="H162" s="16"/>
      <c r="I162" s="16"/>
      <c r="J162" s="16"/>
      <c r="K162" s="16"/>
      <c r="L162" s="16"/>
      <c r="M162" s="16"/>
      <c r="N162" s="16"/>
      <c r="O162" s="16"/>
      <c r="P162" s="16"/>
      <c r="Q162" s="16"/>
      <c r="R162" s="16"/>
      <c r="S162" s="3"/>
    </row>
    <row r="163" spans="1:19" x14ac:dyDescent="0.2">
      <c r="A163" s="3"/>
      <c r="B163" s="3"/>
      <c r="C163" s="3"/>
      <c r="D163" s="16"/>
      <c r="E163" s="17"/>
      <c r="F163" s="14" t="str">
        <f t="shared" si="3"/>
        <v/>
      </c>
      <c r="G163" s="16"/>
      <c r="H163" s="16"/>
      <c r="I163" s="16"/>
      <c r="J163" s="16"/>
      <c r="K163" s="16"/>
      <c r="L163" s="16"/>
      <c r="M163" s="16"/>
      <c r="N163" s="16"/>
      <c r="O163" s="16"/>
      <c r="P163" s="16"/>
      <c r="Q163" s="16"/>
      <c r="R163" s="16"/>
      <c r="S163" s="3"/>
    </row>
    <row r="164" spans="1:19" x14ac:dyDescent="0.2">
      <c r="A164" s="3"/>
      <c r="B164" s="3"/>
      <c r="C164" s="3"/>
      <c r="D164" s="16"/>
      <c r="E164" s="17"/>
      <c r="F164" s="14" t="str">
        <f t="shared" si="3"/>
        <v/>
      </c>
      <c r="G164" s="16"/>
      <c r="H164" s="16"/>
      <c r="I164" s="16"/>
      <c r="J164" s="16"/>
      <c r="K164" s="16"/>
      <c r="L164" s="16"/>
      <c r="M164" s="16"/>
      <c r="N164" s="16"/>
      <c r="O164" s="16"/>
      <c r="P164" s="16"/>
      <c r="Q164" s="16"/>
      <c r="R164" s="16"/>
      <c r="S164" s="3"/>
    </row>
    <row r="165" spans="1:19" x14ac:dyDescent="0.2">
      <c r="A165" s="3"/>
      <c r="B165" s="3"/>
      <c r="C165" s="3"/>
      <c r="D165" s="16"/>
      <c r="E165" s="17"/>
      <c r="F165" s="14" t="str">
        <f t="shared" si="3"/>
        <v/>
      </c>
      <c r="G165" s="16"/>
      <c r="H165" s="16"/>
      <c r="I165" s="16"/>
      <c r="J165" s="16"/>
      <c r="K165" s="16"/>
      <c r="L165" s="16"/>
      <c r="M165" s="16"/>
      <c r="N165" s="16"/>
      <c r="O165" s="16"/>
      <c r="P165" s="16"/>
      <c r="Q165" s="16"/>
      <c r="R165" s="16"/>
      <c r="S165" s="3"/>
    </row>
    <row r="166" spans="1:19" x14ac:dyDescent="0.2">
      <c r="A166" s="3"/>
      <c r="B166" s="3"/>
      <c r="C166" s="3"/>
      <c r="D166" s="16"/>
      <c r="E166" s="17"/>
      <c r="F166" s="14" t="str">
        <f t="shared" si="3"/>
        <v/>
      </c>
      <c r="G166" s="16"/>
      <c r="H166" s="16"/>
      <c r="I166" s="16"/>
      <c r="J166" s="16"/>
      <c r="K166" s="16"/>
      <c r="L166" s="16"/>
      <c r="M166" s="16"/>
      <c r="N166" s="16"/>
      <c r="O166" s="16"/>
      <c r="P166" s="16"/>
      <c r="Q166" s="16"/>
      <c r="R166" s="16"/>
      <c r="S166" s="3"/>
    </row>
    <row r="167" spans="1:19" x14ac:dyDescent="0.2">
      <c r="A167" s="3"/>
      <c r="B167" s="3"/>
      <c r="C167" s="3"/>
      <c r="D167" s="16"/>
      <c r="E167" s="17"/>
      <c r="F167" s="14" t="str">
        <f t="shared" si="3"/>
        <v/>
      </c>
      <c r="G167" s="16"/>
      <c r="H167" s="16"/>
      <c r="I167" s="16"/>
      <c r="J167" s="16"/>
      <c r="K167" s="16"/>
      <c r="L167" s="16"/>
      <c r="M167" s="16"/>
      <c r="N167" s="16"/>
      <c r="O167" s="16"/>
      <c r="P167" s="16"/>
      <c r="Q167" s="16"/>
      <c r="R167" s="16"/>
      <c r="S167" s="3"/>
    </row>
    <row r="168" spans="1:19" x14ac:dyDescent="0.2">
      <c r="A168" s="3"/>
      <c r="B168" s="3"/>
      <c r="C168" s="3"/>
      <c r="D168" s="16"/>
      <c r="E168" s="17"/>
      <c r="F168" s="14" t="str">
        <f t="shared" si="3"/>
        <v/>
      </c>
      <c r="G168" s="16"/>
      <c r="H168" s="16"/>
      <c r="I168" s="16"/>
      <c r="J168" s="16"/>
      <c r="K168" s="16"/>
      <c r="L168" s="16"/>
      <c r="M168" s="16"/>
      <c r="N168" s="16"/>
      <c r="O168" s="16"/>
      <c r="P168" s="16"/>
      <c r="Q168" s="16"/>
      <c r="R168" s="16"/>
      <c r="S168" s="3"/>
    </row>
    <row r="169" spans="1:19" x14ac:dyDescent="0.2">
      <c r="A169" s="3"/>
      <c r="B169" s="3"/>
      <c r="C169" s="3"/>
      <c r="D169" s="16"/>
      <c r="E169" s="17"/>
      <c r="F169" s="14" t="str">
        <f t="shared" si="3"/>
        <v/>
      </c>
      <c r="G169" s="16"/>
      <c r="H169" s="16"/>
      <c r="I169" s="16"/>
      <c r="J169" s="16"/>
      <c r="K169" s="16"/>
      <c r="L169" s="16"/>
      <c r="M169" s="16"/>
      <c r="N169" s="16"/>
      <c r="O169" s="16"/>
      <c r="P169" s="16"/>
      <c r="Q169" s="16"/>
      <c r="R169" s="16"/>
      <c r="S169" s="3"/>
    </row>
    <row r="170" spans="1:19" x14ac:dyDescent="0.2">
      <c r="A170" s="3"/>
      <c r="B170" s="3"/>
      <c r="C170" s="3"/>
      <c r="D170" s="16"/>
      <c r="E170" s="17"/>
      <c r="F170" s="14" t="str">
        <f t="shared" si="3"/>
        <v/>
      </c>
      <c r="G170" s="16"/>
      <c r="H170" s="16"/>
      <c r="I170" s="16"/>
      <c r="J170" s="16"/>
      <c r="K170" s="16"/>
      <c r="L170" s="16"/>
      <c r="M170" s="16"/>
      <c r="N170" s="16"/>
      <c r="O170" s="16"/>
      <c r="P170" s="16"/>
      <c r="Q170" s="16"/>
      <c r="R170" s="16"/>
      <c r="S170" s="3"/>
    </row>
    <row r="171" spans="1:19" x14ac:dyDescent="0.2">
      <c r="A171" s="3"/>
      <c r="B171" s="3"/>
      <c r="C171" s="3"/>
      <c r="D171" s="16"/>
      <c r="E171" s="17"/>
      <c r="F171" s="14" t="str">
        <f t="shared" si="3"/>
        <v/>
      </c>
      <c r="G171" s="16"/>
      <c r="H171" s="16"/>
      <c r="I171" s="16"/>
      <c r="J171" s="16"/>
      <c r="K171" s="16"/>
      <c r="L171" s="16"/>
      <c r="M171" s="16"/>
      <c r="N171" s="16"/>
      <c r="O171" s="16"/>
      <c r="P171" s="16"/>
      <c r="Q171" s="16"/>
      <c r="R171" s="16"/>
      <c r="S171" s="3"/>
    </row>
    <row r="172" spans="1:19" x14ac:dyDescent="0.2">
      <c r="A172" s="3"/>
      <c r="B172" s="3"/>
      <c r="C172" s="3"/>
      <c r="D172" s="16"/>
      <c r="E172" s="17"/>
      <c r="F172" s="14" t="str">
        <f t="shared" si="3"/>
        <v/>
      </c>
      <c r="G172" s="16"/>
      <c r="H172" s="16"/>
      <c r="I172" s="16"/>
      <c r="J172" s="16"/>
      <c r="K172" s="16"/>
      <c r="L172" s="16"/>
      <c r="M172" s="16"/>
      <c r="N172" s="16"/>
      <c r="O172" s="16"/>
      <c r="P172" s="16"/>
      <c r="Q172" s="16"/>
      <c r="R172" s="16"/>
      <c r="S172" s="3"/>
    </row>
    <row r="173" spans="1:19" x14ac:dyDescent="0.2">
      <c r="A173" s="3"/>
      <c r="B173" s="3"/>
      <c r="C173" s="3"/>
      <c r="D173" s="16"/>
      <c r="E173" s="17"/>
      <c r="F173" s="14" t="str">
        <f t="shared" si="3"/>
        <v/>
      </c>
      <c r="G173" s="16"/>
      <c r="H173" s="16"/>
      <c r="I173" s="16"/>
      <c r="J173" s="16"/>
      <c r="K173" s="16"/>
      <c r="L173" s="16"/>
      <c r="M173" s="16"/>
      <c r="N173" s="16"/>
      <c r="O173" s="16"/>
      <c r="P173" s="16"/>
      <c r="Q173" s="16"/>
      <c r="R173" s="16"/>
      <c r="S173" s="3"/>
    </row>
    <row r="174" spans="1:19" x14ac:dyDescent="0.2">
      <c r="A174" s="3"/>
      <c r="B174" s="3"/>
      <c r="C174" s="3"/>
      <c r="D174" s="16"/>
      <c r="E174" s="17"/>
      <c r="F174" s="14" t="str">
        <f t="shared" si="3"/>
        <v/>
      </c>
      <c r="G174" s="16"/>
      <c r="H174" s="16"/>
      <c r="I174" s="16"/>
      <c r="J174" s="16"/>
      <c r="K174" s="16"/>
      <c r="L174" s="16"/>
      <c r="M174" s="16"/>
      <c r="N174" s="16"/>
      <c r="O174" s="16"/>
      <c r="P174" s="16"/>
      <c r="Q174" s="16"/>
      <c r="R174" s="16"/>
      <c r="S174" s="3"/>
    </row>
    <row r="175" spans="1:19" x14ac:dyDescent="0.2">
      <c r="A175" s="3"/>
      <c r="B175" s="3"/>
      <c r="C175" s="3"/>
      <c r="D175" s="16"/>
      <c r="E175" s="17"/>
      <c r="F175" s="14" t="str">
        <f t="shared" si="3"/>
        <v/>
      </c>
      <c r="G175" s="16"/>
      <c r="H175" s="16"/>
      <c r="I175" s="16"/>
      <c r="J175" s="16"/>
      <c r="K175" s="16"/>
      <c r="L175" s="16"/>
      <c r="M175" s="16"/>
      <c r="N175" s="16"/>
      <c r="O175" s="16"/>
      <c r="P175" s="16"/>
      <c r="Q175" s="16"/>
      <c r="R175" s="16"/>
      <c r="S175" s="3"/>
    </row>
    <row r="176" spans="1:19" x14ac:dyDescent="0.2">
      <c r="A176" s="3"/>
      <c r="B176" s="3"/>
      <c r="C176" s="3"/>
      <c r="D176" s="16"/>
      <c r="E176" s="17"/>
      <c r="F176" s="14" t="str">
        <f t="shared" si="3"/>
        <v/>
      </c>
      <c r="G176" s="16"/>
      <c r="H176" s="16"/>
      <c r="I176" s="16"/>
      <c r="J176" s="16"/>
      <c r="K176" s="16"/>
      <c r="L176" s="16"/>
      <c r="M176" s="16"/>
      <c r="N176" s="16"/>
      <c r="O176" s="16"/>
      <c r="P176" s="16"/>
      <c r="Q176" s="16"/>
      <c r="R176" s="16"/>
      <c r="S176" s="3"/>
    </row>
    <row r="177" spans="1:19" x14ac:dyDescent="0.2">
      <c r="A177" s="3"/>
      <c r="B177" s="3"/>
      <c r="C177" s="3"/>
      <c r="D177" s="16"/>
      <c r="E177" s="17"/>
      <c r="F177" s="14" t="str">
        <f t="shared" si="3"/>
        <v/>
      </c>
      <c r="G177" s="16"/>
      <c r="H177" s="16"/>
      <c r="I177" s="16"/>
      <c r="J177" s="16"/>
      <c r="K177" s="16"/>
      <c r="L177" s="16"/>
      <c r="M177" s="16"/>
      <c r="N177" s="16"/>
      <c r="O177" s="16"/>
      <c r="P177" s="16"/>
      <c r="Q177" s="16"/>
      <c r="R177" s="16"/>
      <c r="S177" s="3"/>
    </row>
    <row r="178" spans="1:19" x14ac:dyDescent="0.2">
      <c r="A178" s="3"/>
      <c r="B178" s="3"/>
      <c r="C178" s="3"/>
      <c r="D178" s="16"/>
      <c r="E178" s="17"/>
      <c r="F178" s="14" t="str">
        <f t="shared" si="3"/>
        <v/>
      </c>
      <c r="G178" s="16"/>
      <c r="H178" s="16"/>
      <c r="I178" s="16"/>
      <c r="J178" s="16"/>
      <c r="K178" s="16"/>
      <c r="L178" s="16"/>
      <c r="M178" s="16"/>
      <c r="N178" s="16"/>
      <c r="O178" s="16"/>
      <c r="P178" s="16"/>
      <c r="Q178" s="16"/>
      <c r="R178" s="16"/>
      <c r="S178" s="3"/>
    </row>
    <row r="179" spans="1:19" x14ac:dyDescent="0.2">
      <c r="A179" s="3"/>
      <c r="B179" s="3"/>
      <c r="C179" s="3"/>
      <c r="D179" s="16"/>
      <c r="E179" s="17"/>
      <c r="F179" s="14" t="str">
        <f t="shared" si="3"/>
        <v/>
      </c>
      <c r="G179" s="16"/>
      <c r="H179" s="16"/>
      <c r="I179" s="16"/>
      <c r="J179" s="16"/>
      <c r="K179" s="16"/>
      <c r="L179" s="16"/>
      <c r="M179" s="16"/>
      <c r="N179" s="16"/>
      <c r="O179" s="16"/>
      <c r="P179" s="16"/>
      <c r="Q179" s="16"/>
      <c r="R179" s="16"/>
      <c r="S179" s="3"/>
    </row>
    <row r="180" spans="1:19" x14ac:dyDescent="0.2">
      <c r="A180" s="3"/>
      <c r="B180" s="3"/>
      <c r="C180" s="3"/>
      <c r="D180" s="16"/>
      <c r="E180" s="17"/>
      <c r="F180" s="14" t="str">
        <f t="shared" si="3"/>
        <v/>
      </c>
      <c r="G180" s="16"/>
      <c r="H180" s="16"/>
      <c r="I180" s="16"/>
      <c r="J180" s="16"/>
      <c r="K180" s="16"/>
      <c r="L180" s="16"/>
      <c r="M180" s="16"/>
      <c r="N180" s="16"/>
      <c r="O180" s="16"/>
      <c r="P180" s="16"/>
      <c r="Q180" s="16"/>
      <c r="R180" s="16"/>
      <c r="S180" s="3"/>
    </row>
    <row r="181" spans="1:19" x14ac:dyDescent="0.2">
      <c r="A181" s="3"/>
      <c r="B181" s="3"/>
      <c r="C181" s="3"/>
      <c r="D181" s="16"/>
      <c r="E181" s="17"/>
      <c r="F181" s="14" t="str">
        <f t="shared" si="3"/>
        <v/>
      </c>
      <c r="G181" s="16"/>
      <c r="H181" s="16"/>
      <c r="I181" s="16"/>
      <c r="J181" s="16"/>
      <c r="K181" s="16"/>
      <c r="L181" s="16"/>
      <c r="M181" s="16"/>
      <c r="N181" s="16"/>
      <c r="O181" s="16"/>
      <c r="P181" s="16"/>
      <c r="Q181" s="16"/>
      <c r="R181" s="16"/>
      <c r="S181" s="3"/>
    </row>
    <row r="182" spans="1:19" x14ac:dyDescent="0.2">
      <c r="A182" s="3"/>
      <c r="B182" s="3"/>
      <c r="C182" s="3"/>
      <c r="D182" s="16"/>
      <c r="E182" s="17"/>
      <c r="F182" s="14" t="str">
        <f t="shared" si="3"/>
        <v/>
      </c>
      <c r="G182" s="16"/>
      <c r="H182" s="16"/>
      <c r="I182" s="16"/>
      <c r="J182" s="16"/>
      <c r="K182" s="16"/>
      <c r="L182" s="16"/>
      <c r="M182" s="16"/>
      <c r="N182" s="16"/>
      <c r="O182" s="16"/>
      <c r="P182" s="16"/>
      <c r="Q182" s="16"/>
      <c r="R182" s="16"/>
      <c r="S182" s="3"/>
    </row>
    <row r="183" spans="1:19" x14ac:dyDescent="0.2">
      <c r="A183" s="3"/>
      <c r="B183" s="3"/>
      <c r="C183" s="3"/>
      <c r="D183" s="16"/>
      <c r="E183" s="17"/>
      <c r="F183" s="14" t="str">
        <f t="shared" si="3"/>
        <v/>
      </c>
      <c r="G183" s="16"/>
      <c r="H183" s="16"/>
      <c r="I183" s="16"/>
      <c r="J183" s="16"/>
      <c r="K183" s="16"/>
      <c r="L183" s="16"/>
      <c r="M183" s="16"/>
      <c r="N183" s="16"/>
      <c r="O183" s="16"/>
      <c r="P183" s="16"/>
      <c r="Q183" s="16"/>
      <c r="R183" s="16"/>
      <c r="S183" s="3"/>
    </row>
    <row r="184" spans="1:19" x14ac:dyDescent="0.2">
      <c r="A184" s="3"/>
      <c r="B184" s="3"/>
      <c r="C184" s="3"/>
      <c r="D184" s="16"/>
      <c r="E184" s="17"/>
      <c r="F184" s="14" t="str">
        <f t="shared" si="3"/>
        <v/>
      </c>
      <c r="G184" s="16"/>
      <c r="H184" s="16"/>
      <c r="I184" s="16"/>
      <c r="J184" s="16"/>
      <c r="K184" s="16"/>
      <c r="L184" s="16"/>
      <c r="M184" s="16"/>
      <c r="N184" s="16"/>
      <c r="O184" s="16"/>
      <c r="P184" s="16"/>
      <c r="Q184" s="16"/>
      <c r="R184" s="16"/>
      <c r="S184" s="3"/>
    </row>
    <row r="185" spans="1:19" x14ac:dyDescent="0.2">
      <c r="A185" s="3"/>
      <c r="B185" s="3"/>
      <c r="C185" s="3"/>
      <c r="D185" s="16"/>
      <c r="E185" s="17"/>
      <c r="F185" s="14" t="str">
        <f t="shared" si="3"/>
        <v/>
      </c>
      <c r="G185" s="16"/>
      <c r="H185" s="16"/>
      <c r="I185" s="16"/>
      <c r="J185" s="16"/>
      <c r="K185" s="16"/>
      <c r="L185" s="16"/>
      <c r="M185" s="16"/>
      <c r="N185" s="16"/>
      <c r="O185" s="16"/>
      <c r="P185" s="16"/>
      <c r="Q185" s="16"/>
      <c r="R185" s="16"/>
      <c r="S185" s="3"/>
    </row>
    <row r="186" spans="1:19" x14ac:dyDescent="0.2">
      <c r="A186" s="3"/>
      <c r="B186" s="3"/>
      <c r="C186" s="3"/>
      <c r="D186" s="16"/>
      <c r="E186" s="17"/>
      <c r="F186" s="14" t="str">
        <f t="shared" si="3"/>
        <v/>
      </c>
      <c r="G186" s="16"/>
      <c r="H186" s="16"/>
      <c r="I186" s="16"/>
      <c r="J186" s="16"/>
      <c r="K186" s="16"/>
      <c r="L186" s="16"/>
      <c r="M186" s="16"/>
      <c r="N186" s="16"/>
      <c r="O186" s="16"/>
      <c r="P186" s="16"/>
      <c r="Q186" s="16"/>
      <c r="R186" s="16"/>
      <c r="S186" s="3"/>
    </row>
    <row r="187" spans="1:19" x14ac:dyDescent="0.2">
      <c r="A187" s="3"/>
      <c r="B187" s="3"/>
      <c r="C187" s="3"/>
      <c r="D187" s="16"/>
      <c r="E187" s="17"/>
      <c r="F187" s="14" t="str">
        <f t="shared" si="3"/>
        <v/>
      </c>
      <c r="G187" s="16"/>
      <c r="H187" s="16"/>
      <c r="I187" s="16"/>
      <c r="J187" s="16"/>
      <c r="K187" s="16"/>
      <c r="L187" s="16"/>
      <c r="M187" s="16"/>
      <c r="N187" s="16"/>
      <c r="O187" s="16"/>
      <c r="P187" s="16"/>
      <c r="Q187" s="16"/>
      <c r="R187" s="16"/>
      <c r="S187" s="3"/>
    </row>
    <row r="188" spans="1:19" x14ac:dyDescent="0.2">
      <c r="A188" s="3"/>
      <c r="B188" s="3"/>
      <c r="C188" s="3"/>
      <c r="D188" s="16"/>
      <c r="E188" s="17"/>
      <c r="F188" s="14" t="str">
        <f t="shared" si="3"/>
        <v/>
      </c>
      <c r="G188" s="16"/>
      <c r="H188" s="16"/>
      <c r="I188" s="16"/>
      <c r="J188" s="16"/>
      <c r="K188" s="16"/>
      <c r="L188" s="16"/>
      <c r="M188" s="16"/>
      <c r="N188" s="16"/>
      <c r="O188" s="16"/>
      <c r="P188" s="16"/>
      <c r="Q188" s="16"/>
      <c r="R188" s="16"/>
      <c r="S188" s="3"/>
    </row>
    <row r="189" spans="1:19" x14ac:dyDescent="0.2">
      <c r="A189" s="3"/>
      <c r="B189" s="3"/>
      <c r="C189" s="3"/>
      <c r="D189" s="16"/>
      <c r="E189" s="17"/>
      <c r="F189" s="14" t="str">
        <f t="shared" si="3"/>
        <v/>
      </c>
      <c r="G189" s="16"/>
      <c r="H189" s="16"/>
      <c r="I189" s="16"/>
      <c r="J189" s="16"/>
      <c r="K189" s="16"/>
      <c r="L189" s="16"/>
      <c r="M189" s="16"/>
      <c r="N189" s="16"/>
      <c r="O189" s="16"/>
      <c r="P189" s="16"/>
      <c r="Q189" s="16"/>
      <c r="R189" s="16"/>
      <c r="S189" s="3"/>
    </row>
    <row r="190" spans="1:19" x14ac:dyDescent="0.2">
      <c r="A190" s="3"/>
      <c r="B190" s="3"/>
      <c r="C190" s="3"/>
      <c r="D190" s="16"/>
      <c r="E190" s="17"/>
      <c r="F190" s="14" t="str">
        <f t="shared" si="3"/>
        <v/>
      </c>
      <c r="G190" s="16"/>
      <c r="H190" s="16"/>
      <c r="I190" s="16"/>
      <c r="J190" s="16"/>
      <c r="K190" s="16"/>
      <c r="L190" s="16"/>
      <c r="M190" s="16"/>
      <c r="N190" s="16"/>
      <c r="O190" s="16"/>
      <c r="P190" s="16"/>
      <c r="Q190" s="16"/>
      <c r="R190" s="16"/>
      <c r="S190" s="3"/>
    </row>
    <row r="191" spans="1:19" x14ac:dyDescent="0.2">
      <c r="A191" s="3"/>
      <c r="B191" s="3"/>
      <c r="C191" s="3"/>
      <c r="D191" s="16"/>
      <c r="E191" s="17"/>
      <c r="F191" s="14" t="str">
        <f t="shared" si="3"/>
        <v/>
      </c>
      <c r="G191" s="16"/>
      <c r="H191" s="16"/>
      <c r="I191" s="16"/>
      <c r="J191" s="16"/>
      <c r="K191" s="16"/>
      <c r="L191" s="16"/>
      <c r="M191" s="16"/>
      <c r="N191" s="16"/>
      <c r="O191" s="16"/>
      <c r="P191" s="16"/>
      <c r="Q191" s="16"/>
      <c r="R191" s="16"/>
      <c r="S191" s="3"/>
    </row>
    <row r="192" spans="1:19" x14ac:dyDescent="0.2">
      <c r="A192" s="3"/>
      <c r="B192" s="3"/>
      <c r="C192" s="3"/>
      <c r="D192" s="16"/>
      <c r="E192" s="17"/>
      <c r="F192" s="14" t="str">
        <f t="shared" si="3"/>
        <v/>
      </c>
      <c r="G192" s="16"/>
      <c r="H192" s="16"/>
      <c r="I192" s="16"/>
      <c r="J192" s="16"/>
      <c r="K192" s="16"/>
      <c r="L192" s="16"/>
      <c r="M192" s="16"/>
      <c r="N192" s="16"/>
      <c r="O192" s="16"/>
      <c r="P192" s="16"/>
      <c r="Q192" s="16"/>
      <c r="R192" s="16"/>
      <c r="S192" s="3"/>
    </row>
    <row r="193" spans="1:19" x14ac:dyDescent="0.2">
      <c r="A193" s="3"/>
      <c r="B193" s="3"/>
      <c r="C193" s="3"/>
      <c r="D193" s="16"/>
      <c r="E193" s="17"/>
      <c r="F193" s="14" t="str">
        <f t="shared" si="3"/>
        <v/>
      </c>
      <c r="G193" s="16"/>
      <c r="H193" s="16"/>
      <c r="I193" s="16"/>
      <c r="J193" s="16"/>
      <c r="K193" s="16"/>
      <c r="L193" s="16"/>
      <c r="M193" s="16"/>
      <c r="N193" s="16"/>
      <c r="O193" s="16"/>
      <c r="P193" s="16"/>
      <c r="Q193" s="16"/>
      <c r="R193" s="16"/>
      <c r="S193" s="3"/>
    </row>
    <row r="194" spans="1:19" x14ac:dyDescent="0.2">
      <c r="A194" s="3"/>
      <c r="B194" s="3"/>
      <c r="C194" s="3"/>
      <c r="D194" s="16"/>
      <c r="E194" s="17"/>
      <c r="F194" s="14" t="str">
        <f t="shared" si="3"/>
        <v/>
      </c>
      <c r="G194" s="16"/>
      <c r="H194" s="16"/>
      <c r="I194" s="16"/>
      <c r="J194" s="16"/>
      <c r="K194" s="16"/>
      <c r="L194" s="16"/>
      <c r="M194" s="16"/>
      <c r="N194" s="16"/>
      <c r="O194" s="16"/>
      <c r="P194" s="16"/>
      <c r="Q194" s="16"/>
      <c r="R194" s="16"/>
      <c r="S194" s="3"/>
    </row>
    <row r="195" spans="1:19" x14ac:dyDescent="0.2">
      <c r="A195" s="3"/>
      <c r="B195" s="3"/>
      <c r="C195" s="3"/>
      <c r="D195" s="16"/>
      <c r="E195" s="17"/>
      <c r="F195" s="14" t="str">
        <f t="shared" si="3"/>
        <v/>
      </c>
      <c r="G195" s="16"/>
      <c r="H195" s="16"/>
      <c r="I195" s="16"/>
      <c r="J195" s="16"/>
      <c r="K195" s="16"/>
      <c r="L195" s="16"/>
      <c r="M195" s="16"/>
      <c r="N195" s="16"/>
      <c r="O195" s="16"/>
      <c r="P195" s="16"/>
      <c r="Q195" s="16"/>
      <c r="R195" s="16"/>
      <c r="S195" s="3"/>
    </row>
    <row r="196" spans="1:19" x14ac:dyDescent="0.2">
      <c r="A196" s="3"/>
      <c r="B196" s="3"/>
      <c r="C196" s="3"/>
      <c r="D196" s="16"/>
      <c r="E196" s="17"/>
      <c r="F196" s="14" t="str">
        <f t="shared" si="3"/>
        <v/>
      </c>
      <c r="G196" s="16"/>
      <c r="H196" s="16"/>
      <c r="I196" s="16"/>
      <c r="J196" s="16"/>
      <c r="K196" s="16"/>
      <c r="L196" s="16"/>
      <c r="M196" s="16"/>
      <c r="N196" s="16"/>
      <c r="O196" s="16"/>
      <c r="P196" s="16"/>
      <c r="Q196" s="16"/>
      <c r="R196" s="16"/>
      <c r="S196" s="3"/>
    </row>
    <row r="197" spans="1:19" x14ac:dyDescent="0.2">
      <c r="A197" s="3"/>
      <c r="B197" s="3"/>
      <c r="C197" s="3"/>
      <c r="D197" s="16"/>
      <c r="E197" s="17"/>
      <c r="F197" s="14" t="str">
        <f t="shared" si="3"/>
        <v/>
      </c>
      <c r="G197" s="16"/>
      <c r="H197" s="16"/>
      <c r="I197" s="16"/>
      <c r="J197" s="16"/>
      <c r="K197" s="16"/>
      <c r="L197" s="16"/>
      <c r="M197" s="16"/>
      <c r="N197" s="16"/>
      <c r="O197" s="16"/>
      <c r="P197" s="16"/>
      <c r="Q197" s="16"/>
      <c r="R197" s="16"/>
      <c r="S197" s="3"/>
    </row>
    <row r="198" spans="1:19" x14ac:dyDescent="0.2">
      <c r="A198" s="3"/>
      <c r="B198" s="3"/>
      <c r="C198" s="3"/>
      <c r="D198" s="16"/>
      <c r="E198" s="17"/>
      <c r="F198" s="14" t="str">
        <f t="shared" si="3"/>
        <v/>
      </c>
      <c r="G198" s="16"/>
      <c r="H198" s="16"/>
      <c r="I198" s="16"/>
      <c r="J198" s="16"/>
      <c r="K198" s="16"/>
      <c r="L198" s="16"/>
      <c r="M198" s="16"/>
      <c r="N198" s="16"/>
      <c r="O198" s="16"/>
      <c r="P198" s="16"/>
      <c r="Q198" s="16"/>
      <c r="R198" s="16"/>
      <c r="S198" s="3"/>
    </row>
    <row r="199" spans="1:19" x14ac:dyDescent="0.2">
      <c r="A199" s="3"/>
      <c r="B199" s="3"/>
      <c r="C199" s="3"/>
      <c r="D199" s="16"/>
      <c r="E199" s="17"/>
      <c r="F199" s="14" t="str">
        <f t="shared" si="3"/>
        <v/>
      </c>
      <c r="G199" s="16"/>
      <c r="H199" s="16"/>
      <c r="I199" s="16"/>
      <c r="J199" s="16"/>
      <c r="K199" s="16"/>
      <c r="L199" s="16"/>
      <c r="M199" s="16"/>
      <c r="N199" s="16"/>
      <c r="O199" s="16"/>
      <c r="P199" s="16"/>
      <c r="Q199" s="16"/>
      <c r="R199" s="16"/>
      <c r="S199" s="3"/>
    </row>
    <row r="200" spans="1:19" x14ac:dyDescent="0.2">
      <c r="A200" s="3"/>
      <c r="B200" s="3"/>
      <c r="C200" s="3"/>
      <c r="D200" s="16"/>
      <c r="E200" s="17"/>
      <c r="F200" s="14" t="str">
        <f t="shared" si="3"/>
        <v/>
      </c>
      <c r="G200" s="16"/>
      <c r="H200" s="16"/>
      <c r="I200" s="16"/>
      <c r="J200" s="16"/>
      <c r="K200" s="16"/>
      <c r="L200" s="16"/>
      <c r="M200" s="16"/>
      <c r="N200" s="16"/>
      <c r="O200" s="16"/>
      <c r="P200" s="16"/>
      <c r="Q200" s="16"/>
      <c r="R200" s="16"/>
      <c r="S200" s="3"/>
    </row>
    <row r="201" spans="1:19" x14ac:dyDescent="0.2">
      <c r="A201" s="3"/>
      <c r="B201" s="3"/>
      <c r="C201" s="3"/>
      <c r="D201" s="3"/>
      <c r="E201" s="3"/>
      <c r="F201" s="12" t="str">
        <f t="shared" si="3"/>
        <v/>
      </c>
      <c r="G201" s="3"/>
      <c r="H201" s="3"/>
      <c r="I201" s="3"/>
      <c r="J201" s="3"/>
      <c r="K201" s="3"/>
      <c r="L201" s="3"/>
      <c r="M201" s="3"/>
      <c r="N201" s="3"/>
      <c r="O201" s="3"/>
      <c r="P201" s="3"/>
      <c r="Q201" s="3"/>
      <c r="R201" s="3"/>
      <c r="S201" s="3"/>
    </row>
    <row r="202" spans="1:19" x14ac:dyDescent="0.2">
      <c r="A202" s="3"/>
      <c r="B202" s="3"/>
      <c r="C202" s="3"/>
      <c r="D202" s="3"/>
      <c r="E202" s="3"/>
      <c r="F202" s="12" t="str">
        <f t="shared" si="3"/>
        <v/>
      </c>
      <c r="G202" s="3"/>
      <c r="H202" s="3"/>
      <c r="I202" s="3"/>
      <c r="J202" s="3"/>
      <c r="K202" s="3"/>
      <c r="L202" s="3"/>
      <c r="M202" s="3"/>
      <c r="N202" s="3"/>
      <c r="O202" s="3"/>
      <c r="P202" s="3"/>
      <c r="Q202" s="3"/>
      <c r="R202" s="3"/>
      <c r="S202" s="3"/>
    </row>
    <row r="203" spans="1:19" x14ac:dyDescent="0.2">
      <c r="A203" s="3"/>
      <c r="B203" s="3"/>
      <c r="C203" s="3"/>
      <c r="D203" s="3"/>
      <c r="E203" s="3"/>
      <c r="F203" s="12" t="str">
        <f t="shared" si="3"/>
        <v/>
      </c>
      <c r="G203" s="3"/>
      <c r="H203" s="3"/>
      <c r="I203" s="3"/>
      <c r="J203" s="3"/>
      <c r="K203" s="3"/>
      <c r="L203" s="3"/>
      <c r="M203" s="3"/>
      <c r="N203" s="3"/>
      <c r="O203" s="3"/>
      <c r="P203" s="3"/>
      <c r="Q203" s="3"/>
      <c r="R203" s="3"/>
      <c r="S203" s="3"/>
    </row>
    <row r="204" spans="1:19" x14ac:dyDescent="0.2">
      <c r="F204" s="13" t="str">
        <f t="shared" si="3"/>
        <v/>
      </c>
    </row>
    <row r="205" spans="1:19" x14ac:dyDescent="0.2">
      <c r="F205" s="13" t="str">
        <f t="shared" si="3"/>
        <v/>
      </c>
    </row>
    <row r="206" spans="1:19" x14ac:dyDescent="0.2">
      <c r="F206" s="13" t="str">
        <f t="shared" ref="F206:F269" si="4">IF(D206&lt;&gt;"",D206-$E$11,"")</f>
        <v/>
      </c>
    </row>
    <row r="207" spans="1:19" x14ac:dyDescent="0.2">
      <c r="F207" s="13" t="str">
        <f t="shared" si="4"/>
        <v/>
      </c>
    </row>
    <row r="208" spans="1:19" x14ac:dyDescent="0.2">
      <c r="F208" s="13" t="str">
        <f t="shared" si="4"/>
        <v/>
      </c>
    </row>
    <row r="209" spans="6:6" x14ac:dyDescent="0.2">
      <c r="F209" s="13" t="str">
        <f t="shared" si="4"/>
        <v/>
      </c>
    </row>
    <row r="210" spans="6:6" x14ac:dyDescent="0.2">
      <c r="F210" s="13" t="str">
        <f t="shared" si="4"/>
        <v/>
      </c>
    </row>
    <row r="211" spans="6:6" x14ac:dyDescent="0.2">
      <c r="F211" s="13" t="str">
        <f t="shared" si="4"/>
        <v/>
      </c>
    </row>
    <row r="212" spans="6:6" x14ac:dyDescent="0.2">
      <c r="F212" s="13" t="str">
        <f t="shared" si="4"/>
        <v/>
      </c>
    </row>
    <row r="213" spans="6:6" x14ac:dyDescent="0.2">
      <c r="F213" s="13" t="str">
        <f t="shared" si="4"/>
        <v/>
      </c>
    </row>
    <row r="214" spans="6:6" x14ac:dyDescent="0.2">
      <c r="F214" s="13" t="str">
        <f t="shared" si="4"/>
        <v/>
      </c>
    </row>
    <row r="215" spans="6:6" x14ac:dyDescent="0.2">
      <c r="F215" s="13" t="str">
        <f t="shared" si="4"/>
        <v/>
      </c>
    </row>
    <row r="216" spans="6:6" x14ac:dyDescent="0.2">
      <c r="F216" s="13" t="str">
        <f t="shared" si="4"/>
        <v/>
      </c>
    </row>
    <row r="217" spans="6:6" x14ac:dyDescent="0.2">
      <c r="F217" s="13" t="str">
        <f t="shared" si="4"/>
        <v/>
      </c>
    </row>
    <row r="218" spans="6:6" x14ac:dyDescent="0.2">
      <c r="F218" s="13" t="str">
        <f t="shared" si="4"/>
        <v/>
      </c>
    </row>
    <row r="219" spans="6:6" x14ac:dyDescent="0.2">
      <c r="F219" s="13" t="str">
        <f t="shared" si="4"/>
        <v/>
      </c>
    </row>
    <row r="220" spans="6:6" x14ac:dyDescent="0.2">
      <c r="F220" s="13" t="str">
        <f t="shared" si="4"/>
        <v/>
      </c>
    </row>
    <row r="221" spans="6:6" x14ac:dyDescent="0.2">
      <c r="F221" s="13" t="str">
        <f t="shared" si="4"/>
        <v/>
      </c>
    </row>
    <row r="222" spans="6:6" x14ac:dyDescent="0.2">
      <c r="F222" s="13" t="str">
        <f t="shared" si="4"/>
        <v/>
      </c>
    </row>
    <row r="223" spans="6:6" x14ac:dyDescent="0.2">
      <c r="F223" s="13" t="str">
        <f t="shared" si="4"/>
        <v/>
      </c>
    </row>
    <row r="224" spans="6:6" x14ac:dyDescent="0.2">
      <c r="F224" s="13" t="str">
        <f t="shared" si="4"/>
        <v/>
      </c>
    </row>
    <row r="225" spans="6:6" x14ac:dyDescent="0.2">
      <c r="F225" s="13" t="str">
        <f t="shared" si="4"/>
        <v/>
      </c>
    </row>
    <row r="226" spans="6:6" x14ac:dyDescent="0.2">
      <c r="F226" s="13" t="str">
        <f t="shared" si="4"/>
        <v/>
      </c>
    </row>
    <row r="227" spans="6:6" x14ac:dyDescent="0.2">
      <c r="F227" s="13" t="str">
        <f t="shared" si="4"/>
        <v/>
      </c>
    </row>
    <row r="228" spans="6:6" x14ac:dyDescent="0.2">
      <c r="F228" s="13" t="str">
        <f t="shared" si="4"/>
        <v/>
      </c>
    </row>
    <row r="229" spans="6:6" x14ac:dyDescent="0.2">
      <c r="F229" s="13" t="str">
        <f t="shared" si="4"/>
        <v/>
      </c>
    </row>
    <row r="230" spans="6:6" x14ac:dyDescent="0.2">
      <c r="F230" s="13" t="str">
        <f t="shared" si="4"/>
        <v/>
      </c>
    </row>
    <row r="231" spans="6:6" x14ac:dyDescent="0.2">
      <c r="F231" s="13" t="str">
        <f t="shared" si="4"/>
        <v/>
      </c>
    </row>
    <row r="232" spans="6:6" x14ac:dyDescent="0.2">
      <c r="F232" s="13" t="str">
        <f t="shared" si="4"/>
        <v/>
      </c>
    </row>
    <row r="233" spans="6:6" x14ac:dyDescent="0.2">
      <c r="F233" s="13" t="str">
        <f t="shared" si="4"/>
        <v/>
      </c>
    </row>
    <row r="234" spans="6:6" x14ac:dyDescent="0.2">
      <c r="F234" s="13" t="str">
        <f t="shared" si="4"/>
        <v/>
      </c>
    </row>
    <row r="235" spans="6:6" x14ac:dyDescent="0.2">
      <c r="F235" s="13" t="str">
        <f t="shared" si="4"/>
        <v/>
      </c>
    </row>
    <row r="236" spans="6:6" x14ac:dyDescent="0.2">
      <c r="F236" s="13" t="str">
        <f t="shared" si="4"/>
        <v/>
      </c>
    </row>
    <row r="237" spans="6:6" x14ac:dyDescent="0.2">
      <c r="F237" s="13" t="str">
        <f t="shared" si="4"/>
        <v/>
      </c>
    </row>
    <row r="238" spans="6:6" x14ac:dyDescent="0.2">
      <c r="F238" s="13" t="str">
        <f t="shared" si="4"/>
        <v/>
      </c>
    </row>
    <row r="239" spans="6:6" x14ac:dyDescent="0.2">
      <c r="F239" s="13" t="str">
        <f t="shared" si="4"/>
        <v/>
      </c>
    </row>
    <row r="240" spans="6:6" x14ac:dyDescent="0.2">
      <c r="F240" s="13" t="str">
        <f t="shared" si="4"/>
        <v/>
      </c>
    </row>
    <row r="241" spans="6:6" x14ac:dyDescent="0.2">
      <c r="F241" s="13" t="str">
        <f t="shared" si="4"/>
        <v/>
      </c>
    </row>
    <row r="242" spans="6:6" x14ac:dyDescent="0.2">
      <c r="F242" s="13" t="str">
        <f t="shared" si="4"/>
        <v/>
      </c>
    </row>
    <row r="243" spans="6:6" x14ac:dyDescent="0.2">
      <c r="F243" s="13" t="str">
        <f t="shared" si="4"/>
        <v/>
      </c>
    </row>
    <row r="244" spans="6:6" x14ac:dyDescent="0.2">
      <c r="F244" s="13" t="str">
        <f t="shared" si="4"/>
        <v/>
      </c>
    </row>
    <row r="245" spans="6:6" x14ac:dyDescent="0.2">
      <c r="F245" s="13" t="str">
        <f t="shared" si="4"/>
        <v/>
      </c>
    </row>
    <row r="246" spans="6:6" x14ac:dyDescent="0.2">
      <c r="F246" s="13" t="str">
        <f t="shared" si="4"/>
        <v/>
      </c>
    </row>
    <row r="247" spans="6:6" x14ac:dyDescent="0.2">
      <c r="F247" s="13" t="str">
        <f t="shared" si="4"/>
        <v/>
      </c>
    </row>
    <row r="248" spans="6:6" x14ac:dyDescent="0.2">
      <c r="F248" s="13" t="str">
        <f t="shared" si="4"/>
        <v/>
      </c>
    </row>
    <row r="249" spans="6:6" x14ac:dyDescent="0.2">
      <c r="F249" s="13" t="str">
        <f t="shared" si="4"/>
        <v/>
      </c>
    </row>
    <row r="250" spans="6:6" x14ac:dyDescent="0.2">
      <c r="F250" s="13" t="str">
        <f t="shared" si="4"/>
        <v/>
      </c>
    </row>
    <row r="251" spans="6:6" x14ac:dyDescent="0.2">
      <c r="F251" s="13" t="str">
        <f t="shared" si="4"/>
        <v/>
      </c>
    </row>
    <row r="252" spans="6:6" x14ac:dyDescent="0.2">
      <c r="F252" s="13" t="str">
        <f t="shared" si="4"/>
        <v/>
      </c>
    </row>
    <row r="253" spans="6:6" x14ac:dyDescent="0.2">
      <c r="F253" s="13" t="str">
        <f t="shared" si="4"/>
        <v/>
      </c>
    </row>
    <row r="254" spans="6:6" x14ac:dyDescent="0.2">
      <c r="F254" s="13" t="str">
        <f t="shared" si="4"/>
        <v/>
      </c>
    </row>
    <row r="255" spans="6:6" x14ac:dyDescent="0.2">
      <c r="F255" s="13" t="str">
        <f t="shared" si="4"/>
        <v/>
      </c>
    </row>
    <row r="256" spans="6:6" x14ac:dyDescent="0.2">
      <c r="F256" s="13" t="str">
        <f t="shared" si="4"/>
        <v/>
      </c>
    </row>
    <row r="257" spans="6:6" x14ac:dyDescent="0.2">
      <c r="F257" s="13" t="str">
        <f t="shared" si="4"/>
        <v/>
      </c>
    </row>
    <row r="258" spans="6:6" x14ac:dyDescent="0.2">
      <c r="F258" s="13" t="str">
        <f t="shared" si="4"/>
        <v/>
      </c>
    </row>
    <row r="259" spans="6:6" x14ac:dyDescent="0.2">
      <c r="F259" s="13" t="str">
        <f t="shared" si="4"/>
        <v/>
      </c>
    </row>
    <row r="260" spans="6:6" x14ac:dyDescent="0.2">
      <c r="F260" s="13" t="str">
        <f t="shared" si="4"/>
        <v/>
      </c>
    </row>
    <row r="261" spans="6:6" x14ac:dyDescent="0.2">
      <c r="F261" s="13" t="str">
        <f t="shared" si="4"/>
        <v/>
      </c>
    </row>
    <row r="262" spans="6:6" x14ac:dyDescent="0.2">
      <c r="F262" s="13" t="str">
        <f t="shared" si="4"/>
        <v/>
      </c>
    </row>
    <row r="263" spans="6:6" x14ac:dyDescent="0.2">
      <c r="F263" s="13" t="str">
        <f t="shared" si="4"/>
        <v/>
      </c>
    </row>
    <row r="264" spans="6:6" x14ac:dyDescent="0.2">
      <c r="F264" s="13" t="str">
        <f t="shared" si="4"/>
        <v/>
      </c>
    </row>
    <row r="265" spans="6:6" x14ac:dyDescent="0.2">
      <c r="F265" s="13" t="str">
        <f t="shared" si="4"/>
        <v/>
      </c>
    </row>
    <row r="266" spans="6:6" x14ac:dyDescent="0.2">
      <c r="F266" s="13" t="str">
        <f t="shared" si="4"/>
        <v/>
      </c>
    </row>
    <row r="267" spans="6:6" x14ac:dyDescent="0.2">
      <c r="F267" s="13" t="str">
        <f t="shared" si="4"/>
        <v/>
      </c>
    </row>
    <row r="268" spans="6:6" x14ac:dyDescent="0.2">
      <c r="F268" s="13" t="str">
        <f t="shared" si="4"/>
        <v/>
      </c>
    </row>
    <row r="269" spans="6:6" x14ac:dyDescent="0.2">
      <c r="F269" s="13" t="str">
        <f t="shared" si="4"/>
        <v/>
      </c>
    </row>
    <row r="270" spans="6:6" x14ac:dyDescent="0.2">
      <c r="F270" s="13" t="str">
        <f t="shared" ref="F270:F290" si="5">IF(D270&lt;&gt;"",D270-$E$11,"")</f>
        <v/>
      </c>
    </row>
    <row r="271" spans="6:6" x14ac:dyDescent="0.2">
      <c r="F271" s="13" t="str">
        <f t="shared" si="5"/>
        <v/>
      </c>
    </row>
    <row r="272" spans="6:6" x14ac:dyDescent="0.2">
      <c r="F272" s="13" t="str">
        <f t="shared" si="5"/>
        <v/>
      </c>
    </row>
    <row r="273" spans="6:6" x14ac:dyDescent="0.2">
      <c r="F273" s="13" t="str">
        <f t="shared" si="5"/>
        <v/>
      </c>
    </row>
    <row r="274" spans="6:6" x14ac:dyDescent="0.2">
      <c r="F274" s="13" t="str">
        <f t="shared" si="5"/>
        <v/>
      </c>
    </row>
    <row r="275" spans="6:6" x14ac:dyDescent="0.2">
      <c r="F275" s="13" t="str">
        <f t="shared" si="5"/>
        <v/>
      </c>
    </row>
    <row r="276" spans="6:6" x14ac:dyDescent="0.2">
      <c r="F276" s="13" t="str">
        <f t="shared" si="5"/>
        <v/>
      </c>
    </row>
    <row r="277" spans="6:6" x14ac:dyDescent="0.2">
      <c r="F277" s="13" t="str">
        <f t="shared" si="5"/>
        <v/>
      </c>
    </row>
    <row r="278" spans="6:6" x14ac:dyDescent="0.2">
      <c r="F278" s="13" t="str">
        <f t="shared" si="5"/>
        <v/>
      </c>
    </row>
    <row r="279" spans="6:6" x14ac:dyDescent="0.2">
      <c r="F279" s="13" t="str">
        <f t="shared" si="5"/>
        <v/>
      </c>
    </row>
    <row r="280" spans="6:6" x14ac:dyDescent="0.2">
      <c r="F280" s="13" t="str">
        <f t="shared" si="5"/>
        <v/>
      </c>
    </row>
    <row r="281" spans="6:6" x14ac:dyDescent="0.2">
      <c r="F281" s="13" t="str">
        <f t="shared" si="5"/>
        <v/>
      </c>
    </row>
    <row r="282" spans="6:6" x14ac:dyDescent="0.2">
      <c r="F282" s="13" t="str">
        <f t="shared" si="5"/>
        <v/>
      </c>
    </row>
    <row r="283" spans="6:6" x14ac:dyDescent="0.2">
      <c r="F283" s="13" t="str">
        <f t="shared" si="5"/>
        <v/>
      </c>
    </row>
    <row r="284" spans="6:6" x14ac:dyDescent="0.2">
      <c r="F284" s="13" t="str">
        <f t="shared" si="5"/>
        <v/>
      </c>
    </row>
    <row r="285" spans="6:6" x14ac:dyDescent="0.2">
      <c r="F285" s="13" t="str">
        <f t="shared" si="5"/>
        <v/>
      </c>
    </row>
    <row r="286" spans="6:6" x14ac:dyDescent="0.2">
      <c r="F286" s="13" t="str">
        <f t="shared" si="5"/>
        <v/>
      </c>
    </row>
    <row r="287" spans="6:6" x14ac:dyDescent="0.2">
      <c r="F287" s="13" t="str">
        <f t="shared" si="5"/>
        <v/>
      </c>
    </row>
    <row r="288" spans="6:6" x14ac:dyDescent="0.2">
      <c r="F288" s="13" t="str">
        <f t="shared" si="5"/>
        <v/>
      </c>
    </row>
    <row r="289" spans="6:6" x14ac:dyDescent="0.2">
      <c r="F289" s="13" t="str">
        <f t="shared" si="5"/>
        <v/>
      </c>
    </row>
    <row r="290" spans="6:6" x14ac:dyDescent="0.2">
      <c r="F290" s="13" t="str">
        <f t="shared" si="5"/>
        <v/>
      </c>
    </row>
    <row r="291" spans="6:6" x14ac:dyDescent="0.2">
      <c r="F291" s="13" t="str">
        <f t="shared" ref="F291:F296" si="6">IF(D291&lt;&gt;"",D291-E289,"")</f>
        <v/>
      </c>
    </row>
    <row r="292" spans="6:6" x14ac:dyDescent="0.2">
      <c r="F292" s="13" t="str">
        <f t="shared" si="6"/>
        <v/>
      </c>
    </row>
    <row r="293" spans="6:6" x14ac:dyDescent="0.2">
      <c r="F293" s="13" t="str">
        <f t="shared" si="6"/>
        <v/>
      </c>
    </row>
    <row r="294" spans="6:6" x14ac:dyDescent="0.2">
      <c r="F294" s="13" t="str">
        <f t="shared" si="6"/>
        <v/>
      </c>
    </row>
    <row r="295" spans="6:6" x14ac:dyDescent="0.2">
      <c r="F295" s="13" t="str">
        <f t="shared" si="6"/>
        <v/>
      </c>
    </row>
    <row r="296" spans="6:6" x14ac:dyDescent="0.2">
      <c r="F296" s="13" t="str">
        <f t="shared" si="6"/>
        <v/>
      </c>
    </row>
  </sheetData>
  <sheetProtection sheet="1" objects="1" scenarios="1" selectLockedCells="1"/>
  <mergeCells count="1">
    <mergeCell ref="D9:F9"/>
  </mergeCells>
  <pageMargins left="0.7" right="0.7" top="0.75" bottom="0.75" header="0.3" footer="0.3"/>
  <pageSetup paperSize="9" orientation="portrait" horizontalDpi="4294967292"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Stop_the_clock">
                <anchor moveWithCells="1" sizeWithCells="1">
                  <from>
                    <xdr:col>7</xdr:col>
                    <xdr:colOff>171450</xdr:colOff>
                    <xdr:row>8</xdr:row>
                    <xdr:rowOff>104775</xdr:rowOff>
                  </from>
                  <to>
                    <xdr:col>14</xdr:col>
                    <xdr:colOff>390525</xdr:colOff>
                    <xdr:row>11</xdr:row>
                    <xdr:rowOff>381000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List of Entrants</vt:lpstr>
      <vt:lpstr>Swim Time</vt:lpstr>
      <vt:lpstr>Bike Times</vt:lpstr>
      <vt:lpstr>Finish Times</vt:lpstr>
      <vt:lpstr>Stop The Clock</vt:lpstr>
      <vt:lpstr>'List of Entrants'!Print_Area</vt:lpstr>
      <vt:lpstr>tristar1_f</vt:lpstr>
      <vt:lpstr>tristar1_m</vt:lpstr>
      <vt:lpstr>tristar2_f</vt:lpstr>
      <vt:lpstr>tristar2_m</vt:lpstr>
      <vt:lpstr>tristar3_f</vt:lpstr>
      <vt:lpstr>tristar3_m</vt:lpstr>
      <vt:lpstr>tristart_f</vt:lpstr>
      <vt:lpstr>tristart_m</vt:lpstr>
      <vt:lpstr>youth_f</vt:lpstr>
      <vt:lpstr>youth_m</vt:lpstr>
    </vt:vector>
  </TitlesOfParts>
  <Company>Harrogate District Swimming Club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dc:creator>
  <cp:lastModifiedBy>BTF</cp:lastModifiedBy>
  <cp:lastPrinted>2012-07-15T12:20:40Z</cp:lastPrinted>
  <dcterms:created xsi:type="dcterms:W3CDTF">2008-07-06T17:06:33Z</dcterms:created>
  <dcterms:modified xsi:type="dcterms:W3CDTF">2016-05-31T13:51:30Z</dcterms:modified>
</cp:coreProperties>
</file>