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activeTab="1"/>
  </bookViews>
  <sheets>
    <sheet name="Tristart" sheetId="1" r:id="rId1"/>
    <sheet name="Tr1 1" sheetId="2" r:id="rId2"/>
    <sheet name="Tr1 2" sheetId="3" r:id="rId3"/>
    <sheet name="Tr1 3" sheetId="4" r:id="rId4"/>
  </sheets>
  <externalReferences>
    <externalReference r:id="rId5"/>
  </externalReferences>
  <definedNames>
    <definedName name="cat">[1]Entries!$B$254:$B$259</definedName>
  </definedNames>
  <calcPr calcId="145621"/>
</workbook>
</file>

<file path=xl/calcChain.xml><?xml version="1.0" encoding="utf-8"?>
<calcChain xmlns="http://schemas.openxmlformats.org/spreadsheetml/2006/main">
  <c r="P161" i="2" l="1"/>
  <c r="R160" i="2"/>
  <c r="Q160" i="2"/>
  <c r="P159" i="2"/>
  <c r="P158" i="2"/>
  <c r="P157" i="2"/>
  <c r="P156" i="2"/>
  <c r="P155" i="2"/>
  <c r="R154" i="2"/>
  <c r="Q154" i="2"/>
  <c r="R153" i="2"/>
  <c r="Q153" i="2"/>
  <c r="P152" i="2"/>
  <c r="P151" i="2"/>
  <c r="P150" i="2"/>
  <c r="R149" i="2"/>
  <c r="Q149" i="2"/>
  <c r="P148" i="2"/>
  <c r="P147" i="2"/>
  <c r="P146" i="2"/>
  <c r="P145" i="2"/>
  <c r="P144" i="2"/>
  <c r="R143" i="2"/>
  <c r="Q143" i="2"/>
  <c r="P142" i="2"/>
  <c r="R141" i="2"/>
  <c r="Q141" i="2"/>
  <c r="P140" i="2"/>
  <c r="P139" i="2"/>
  <c r="P138" i="2"/>
  <c r="P137" i="2"/>
  <c r="P136" i="2"/>
  <c r="P135" i="2"/>
  <c r="P134" i="2"/>
  <c r="R133" i="2"/>
  <c r="Q133" i="2"/>
  <c r="R132" i="2"/>
  <c r="Q132" i="2"/>
  <c r="P131" i="2"/>
  <c r="P130" i="2"/>
  <c r="P129" i="2"/>
  <c r="R128" i="2"/>
  <c r="Q128" i="2"/>
  <c r="R127" i="2"/>
  <c r="Q127" i="2"/>
  <c r="P126" i="2"/>
  <c r="P125" i="2"/>
  <c r="P124" i="2"/>
  <c r="P123" i="2"/>
  <c r="P122" i="2"/>
  <c r="R121" i="2"/>
  <c r="Q121" i="2"/>
  <c r="P120" i="2"/>
  <c r="R119" i="2"/>
  <c r="Q119" i="2"/>
  <c r="P118" i="2"/>
  <c r="R117" i="2"/>
  <c r="Q117" i="2"/>
  <c r="P116" i="2"/>
  <c r="P114" i="2"/>
  <c r="P113" i="2"/>
  <c r="P105" i="2"/>
  <c r="R86" i="2" l="1"/>
  <c r="Q86" i="2"/>
  <c r="R85" i="2"/>
  <c r="Q85" i="2"/>
  <c r="P84" i="2"/>
  <c r="R83" i="2"/>
  <c r="Q83" i="2"/>
  <c r="P82" i="2"/>
  <c r="R81" i="2"/>
  <c r="Q81" i="2"/>
  <c r="R80" i="2"/>
  <c r="Q80" i="2"/>
  <c r="P79" i="2"/>
  <c r="R78" i="2"/>
  <c r="Q78" i="2"/>
  <c r="R77" i="2"/>
  <c r="Q77" i="2"/>
  <c r="P76" i="2"/>
  <c r="R75" i="2"/>
  <c r="Q75" i="2"/>
  <c r="R74" i="2"/>
  <c r="Q74" i="2"/>
  <c r="R73" i="2"/>
  <c r="Q73" i="2"/>
  <c r="P72" i="2"/>
  <c r="P71" i="2"/>
  <c r="P70" i="2"/>
  <c r="P69" i="2"/>
  <c r="R68" i="2"/>
  <c r="Q68" i="2"/>
  <c r="R67" i="2"/>
  <c r="Q67" i="2"/>
  <c r="R66" i="2"/>
  <c r="Q66" i="2"/>
  <c r="P65" i="2"/>
  <c r="P64" i="2"/>
  <c r="P63" i="2"/>
  <c r="P62" i="2"/>
  <c r="P61" i="2"/>
  <c r="P60" i="2"/>
  <c r="P59" i="2"/>
  <c r="R58" i="2"/>
  <c r="Q58" i="2"/>
  <c r="R57" i="2"/>
  <c r="Q57" i="2"/>
  <c r="P56" i="2"/>
  <c r="R55" i="2"/>
  <c r="Q55" i="2"/>
  <c r="P54" i="2"/>
  <c r="P53" i="2"/>
  <c r="R52" i="2"/>
  <c r="Q52" i="2"/>
  <c r="R51" i="2"/>
  <c r="Q51" i="2"/>
  <c r="R50" i="2"/>
  <c r="Q50" i="2"/>
  <c r="P49" i="2"/>
  <c r="P48" i="2"/>
  <c r="P47" i="2"/>
  <c r="P46" i="2"/>
  <c r="R45" i="2"/>
  <c r="P45" i="2"/>
  <c r="P44" i="2"/>
  <c r="R43" i="2"/>
  <c r="Q43" i="2"/>
  <c r="P42" i="2"/>
  <c r="P41" i="2"/>
  <c r="R40" i="2"/>
  <c r="Q40" i="2"/>
  <c r="R39" i="2"/>
  <c r="Q39" i="2"/>
  <c r="P38" i="2"/>
  <c r="P37" i="2"/>
  <c r="R36" i="2"/>
  <c r="Q36" i="2"/>
  <c r="R35" i="2"/>
  <c r="Q35" i="2"/>
  <c r="P34" i="2"/>
  <c r="P33" i="2"/>
  <c r="P32" i="2"/>
  <c r="P31" i="2"/>
  <c r="P30" i="2"/>
  <c r="R29" i="2"/>
  <c r="Q29" i="2"/>
  <c r="P28" i="2"/>
  <c r="P27" i="2"/>
  <c r="R26" i="2"/>
  <c r="Q26" i="2"/>
  <c r="P24" i="2"/>
  <c r="P22" i="2"/>
  <c r="Q21" i="2"/>
  <c r="Q11" i="2"/>
  <c r="R62" i="1"/>
  <c r="Q62" i="1"/>
  <c r="P61" i="1"/>
  <c r="P60" i="1"/>
  <c r="R59" i="1"/>
  <c r="Q59" i="1"/>
  <c r="R58" i="1"/>
  <c r="Q58" i="1"/>
  <c r="R57" i="1"/>
  <c r="Q57" i="1"/>
  <c r="R56" i="1"/>
  <c r="Q56" i="1"/>
  <c r="P55" i="1"/>
  <c r="P54" i="1"/>
  <c r="R53" i="1"/>
  <c r="P53" i="1"/>
  <c r="R52" i="1"/>
  <c r="Q52" i="1"/>
  <c r="R51" i="1"/>
  <c r="P51" i="1"/>
  <c r="R50" i="1"/>
  <c r="Q50" i="1"/>
  <c r="R49" i="1"/>
  <c r="Q49" i="1"/>
  <c r="R37" i="1"/>
  <c r="Q37" i="1"/>
  <c r="P36" i="1"/>
  <c r="P35" i="1"/>
  <c r="R33" i="1"/>
  <c r="Q33" i="1"/>
  <c r="P32" i="1"/>
  <c r="P34" i="1"/>
  <c r="P31" i="1"/>
  <c r="P30" i="1"/>
  <c r="P28" i="1"/>
  <c r="P29" i="1"/>
  <c r="P27" i="1"/>
  <c r="P26" i="1"/>
  <c r="P25" i="1"/>
  <c r="R24" i="1"/>
  <c r="Q24" i="1"/>
  <c r="P23" i="1"/>
  <c r="R22" i="1"/>
  <c r="P22" i="1"/>
  <c r="R21" i="1"/>
  <c r="Q21" i="1"/>
  <c r="R20" i="1"/>
  <c r="Q20" i="1"/>
  <c r="P19" i="1"/>
  <c r="P18" i="1"/>
  <c r="R17" i="1"/>
  <c r="Q17" i="1"/>
  <c r="P15" i="1"/>
  <c r="P16" i="1"/>
  <c r="R14" i="1"/>
  <c r="Q14" i="1"/>
  <c r="P14" i="1"/>
  <c r="P13" i="1"/>
  <c r="O9" i="1"/>
  <c r="P65" i="1"/>
  <c r="J72" i="4"/>
  <c r="T72" i="4" s="1"/>
  <c r="J82" i="4"/>
  <c r="T82" i="4" s="1"/>
  <c r="J77" i="4"/>
  <c r="J74" i="4"/>
  <c r="J62" i="4"/>
  <c r="S62" i="4" s="1"/>
  <c r="U72" i="4"/>
  <c r="S72" i="4"/>
  <c r="U63" i="4"/>
  <c r="T63" i="4"/>
  <c r="S63" i="4"/>
  <c r="U82" i="4"/>
  <c r="S82" i="4"/>
  <c r="U81" i="4"/>
  <c r="U80" i="4"/>
  <c r="U79" i="4"/>
  <c r="U78" i="4"/>
  <c r="U77" i="4"/>
  <c r="T77" i="4"/>
  <c r="U76" i="4"/>
  <c r="U75" i="4"/>
  <c r="T74" i="4"/>
  <c r="S74" i="4"/>
  <c r="U73" i="4"/>
  <c r="U71" i="4"/>
  <c r="U70" i="4"/>
  <c r="U69" i="4"/>
  <c r="U68" i="4"/>
  <c r="T68" i="4"/>
  <c r="U67" i="4"/>
  <c r="U66" i="4"/>
  <c r="U65" i="4"/>
  <c r="U64" i="4"/>
  <c r="U54" i="4"/>
  <c r="T62" i="4"/>
  <c r="U61" i="4"/>
  <c r="U55" i="4"/>
  <c r="U50" i="4"/>
  <c r="U39" i="4"/>
  <c r="R39" i="4"/>
  <c r="N39" i="4" s="1"/>
  <c r="R72" i="4"/>
  <c r="R63" i="4"/>
  <c r="R54" i="4"/>
  <c r="R46" i="4"/>
  <c r="R45" i="4"/>
  <c r="R47" i="4"/>
  <c r="R44" i="4"/>
  <c r="R42" i="4"/>
  <c r="R41" i="4"/>
  <c r="R43" i="4"/>
  <c r="R40" i="4"/>
  <c r="R22" i="4"/>
  <c r="R16" i="4"/>
  <c r="R14" i="4"/>
  <c r="R12" i="4"/>
  <c r="R11" i="4"/>
  <c r="R10" i="4"/>
  <c r="R8" i="4"/>
  <c r="R9" i="4"/>
  <c r="J34" i="4"/>
  <c r="J22" i="4"/>
  <c r="J33" i="4"/>
  <c r="S33" i="4" s="1"/>
  <c r="U22" i="4"/>
  <c r="T22" i="4"/>
  <c r="S22" i="4"/>
  <c r="T33" i="4"/>
  <c r="U32" i="4"/>
  <c r="U31" i="4"/>
  <c r="U16" i="4"/>
  <c r="U30" i="4"/>
  <c r="U29" i="4"/>
  <c r="U14" i="4"/>
  <c r="U28" i="4"/>
  <c r="U27" i="4"/>
  <c r="U26" i="4"/>
  <c r="U25" i="4"/>
  <c r="U24" i="4"/>
  <c r="U23" i="4"/>
  <c r="U21" i="4"/>
  <c r="U20" i="4"/>
  <c r="U19" i="4"/>
  <c r="U18" i="4"/>
  <c r="U15" i="4"/>
  <c r="U131" i="3"/>
  <c r="S131" i="3"/>
  <c r="V131" i="3" s="1"/>
  <c r="E131" i="3" s="1"/>
  <c r="U121" i="3"/>
  <c r="V121" i="3"/>
  <c r="E121" i="3" s="1"/>
  <c r="S121" i="3"/>
  <c r="R131" i="3"/>
  <c r="R121" i="3"/>
  <c r="R88" i="3"/>
  <c r="R80" i="3"/>
  <c r="R77" i="3"/>
  <c r="R85" i="3"/>
  <c r="R81" i="3"/>
  <c r="R70" i="3"/>
  <c r="R79" i="3"/>
  <c r="R76" i="3"/>
  <c r="R68" i="3"/>
  <c r="R75" i="3"/>
  <c r="R73" i="3"/>
  <c r="R72" i="3"/>
  <c r="R71" i="3"/>
  <c r="R67" i="3"/>
  <c r="R64" i="3"/>
  <c r="R66" i="3"/>
  <c r="R65" i="3"/>
  <c r="R63" i="3"/>
  <c r="R62" i="3"/>
  <c r="R61" i="3"/>
  <c r="R60" i="3"/>
  <c r="R59" i="3"/>
  <c r="U139" i="3"/>
  <c r="U138" i="3"/>
  <c r="U137" i="3"/>
  <c r="U88" i="3"/>
  <c r="U136" i="3"/>
  <c r="U135" i="3"/>
  <c r="U134" i="3"/>
  <c r="U133" i="3"/>
  <c r="U132" i="3"/>
  <c r="U130" i="3"/>
  <c r="U129" i="3"/>
  <c r="U128" i="3"/>
  <c r="S127" i="3"/>
  <c r="U126" i="3"/>
  <c r="U125" i="3"/>
  <c r="U124" i="3"/>
  <c r="U123" i="3"/>
  <c r="U122" i="3"/>
  <c r="S120" i="3"/>
  <c r="U119" i="3"/>
  <c r="U118" i="3"/>
  <c r="U117" i="3"/>
  <c r="U116" i="3"/>
  <c r="U115" i="3"/>
  <c r="U114" i="3"/>
  <c r="U113" i="3"/>
  <c r="U112" i="3"/>
  <c r="U111" i="3"/>
  <c r="U80" i="3"/>
  <c r="U110" i="3"/>
  <c r="U109" i="3"/>
  <c r="U108" i="3"/>
  <c r="U107" i="3"/>
  <c r="U106" i="3"/>
  <c r="U77" i="3"/>
  <c r="U105" i="3"/>
  <c r="U104" i="3"/>
  <c r="U103" i="3"/>
  <c r="U102" i="3"/>
  <c r="U101" i="3"/>
  <c r="U100" i="3"/>
  <c r="U99" i="3"/>
  <c r="U98" i="3"/>
  <c r="U97" i="3"/>
  <c r="U96" i="3"/>
  <c r="U95" i="3"/>
  <c r="U93" i="3"/>
  <c r="U92" i="3"/>
  <c r="U91" i="3"/>
  <c r="U90" i="3"/>
  <c r="U89" i="3"/>
  <c r="U87" i="3"/>
  <c r="U86" i="3"/>
  <c r="U85" i="3"/>
  <c r="U81" i="3"/>
  <c r="U84" i="3"/>
  <c r="U82" i="3"/>
  <c r="U79" i="3"/>
  <c r="U78" i="3"/>
  <c r="U76" i="3"/>
  <c r="U75" i="3"/>
  <c r="U74" i="3"/>
  <c r="U59" i="3"/>
  <c r="J94" i="3"/>
  <c r="T94" i="3" s="1"/>
  <c r="J70" i="3"/>
  <c r="U55" i="3"/>
  <c r="S55" i="3"/>
  <c r="U51" i="3"/>
  <c r="S51" i="3"/>
  <c r="U50" i="3"/>
  <c r="S50" i="3"/>
  <c r="U48" i="3"/>
  <c r="S48" i="3"/>
  <c r="U43" i="3"/>
  <c r="S43" i="3"/>
  <c r="R55" i="3"/>
  <c r="R51" i="3"/>
  <c r="R50" i="3"/>
  <c r="R48" i="3"/>
  <c r="R43" i="3"/>
  <c r="R28" i="3"/>
  <c r="R25" i="3"/>
  <c r="R22" i="3"/>
  <c r="R23" i="3"/>
  <c r="R20" i="3"/>
  <c r="R19" i="3"/>
  <c r="R9" i="3"/>
  <c r="R17" i="3"/>
  <c r="R16" i="3"/>
  <c r="R14" i="3"/>
  <c r="R15" i="3"/>
  <c r="R12" i="3"/>
  <c r="R11" i="3"/>
  <c r="R8" i="3"/>
  <c r="R10" i="3"/>
  <c r="U54" i="3"/>
  <c r="U53" i="3"/>
  <c r="U52" i="3"/>
  <c r="U49" i="3"/>
  <c r="U28" i="3"/>
  <c r="U47" i="3"/>
  <c r="U46" i="3"/>
  <c r="U45" i="3"/>
  <c r="U44" i="3"/>
  <c r="U25" i="3"/>
  <c r="U42" i="3"/>
  <c r="U40" i="3"/>
  <c r="U39" i="3"/>
  <c r="U38" i="3"/>
  <c r="U22" i="3"/>
  <c r="U23" i="3"/>
  <c r="U37" i="3"/>
  <c r="U36" i="3"/>
  <c r="U35" i="3"/>
  <c r="U34" i="3"/>
  <c r="U33" i="3"/>
  <c r="S32" i="3"/>
  <c r="U31" i="3"/>
  <c r="U27" i="3"/>
  <c r="U26" i="3"/>
  <c r="U21" i="3"/>
  <c r="U19" i="3"/>
  <c r="J41" i="3"/>
  <c r="S41" i="3" s="1"/>
  <c r="J20" i="3"/>
  <c r="S20" i="3" s="1"/>
  <c r="J30" i="3"/>
  <c r="S30" i="3" s="1"/>
  <c r="O148" i="2"/>
  <c r="O144" i="2"/>
  <c r="O142" i="2"/>
  <c r="O140" i="2"/>
  <c r="O139" i="2"/>
  <c r="O134" i="2"/>
  <c r="O125" i="2"/>
  <c r="O116" i="2"/>
  <c r="O114" i="2"/>
  <c r="O113" i="2"/>
  <c r="O112" i="2"/>
  <c r="O109" i="2"/>
  <c r="O107" i="2"/>
  <c r="O106" i="2"/>
  <c r="O103" i="2"/>
  <c r="O99" i="2"/>
  <c r="O104" i="2"/>
  <c r="O101" i="2"/>
  <c r="O98" i="2"/>
  <c r="O96" i="2"/>
  <c r="O95" i="2"/>
  <c r="O93" i="2"/>
  <c r="O91" i="2"/>
  <c r="O92" i="2"/>
  <c r="O79" i="2"/>
  <c r="R79" i="2" s="1"/>
  <c r="O82" i="2"/>
  <c r="Q82" i="2" s="1"/>
  <c r="O65" i="2"/>
  <c r="Q65" i="2" s="1"/>
  <c r="O62" i="2"/>
  <c r="Q62" i="2" s="1"/>
  <c r="O32" i="2"/>
  <c r="Q32" i="2" s="1"/>
  <c r="O61" i="2"/>
  <c r="Q61" i="2" s="1"/>
  <c r="O60" i="2"/>
  <c r="R60" i="2" s="1"/>
  <c r="O54" i="2"/>
  <c r="Q54" i="2" s="1"/>
  <c r="O31" i="2"/>
  <c r="R31" i="2" s="1"/>
  <c r="O25" i="2"/>
  <c r="Q25" i="2" s="1"/>
  <c r="O24" i="2"/>
  <c r="O23" i="2"/>
  <c r="R23" i="2" s="1"/>
  <c r="O18" i="2"/>
  <c r="O17" i="2"/>
  <c r="O14" i="2"/>
  <c r="O15" i="2"/>
  <c r="O9" i="2"/>
  <c r="O19" i="2"/>
  <c r="P19" i="2" s="1"/>
  <c r="O16" i="2"/>
  <c r="O13" i="2"/>
  <c r="O12" i="2"/>
  <c r="O10" i="2"/>
  <c r="O11" i="2"/>
  <c r="O8" i="2"/>
  <c r="O61" i="1"/>
  <c r="R61" i="1" s="1"/>
  <c r="O55" i="1"/>
  <c r="R55" i="1" s="1"/>
  <c r="O54" i="1"/>
  <c r="Q54" i="1" s="1"/>
  <c r="O53" i="1"/>
  <c r="Q53" i="1" s="1"/>
  <c r="O48" i="1"/>
  <c r="Q48" i="1" s="1"/>
  <c r="O47" i="1"/>
  <c r="Q47" i="1" s="1"/>
  <c r="O44" i="1"/>
  <c r="O43" i="1"/>
  <c r="O42" i="1"/>
  <c r="O41" i="1"/>
  <c r="R41" i="1" s="1"/>
  <c r="P74" i="4"/>
  <c r="U74" i="4" s="1"/>
  <c r="P62" i="4"/>
  <c r="U62" i="4" s="1"/>
  <c r="P57" i="4"/>
  <c r="U57" i="4" s="1"/>
  <c r="P60" i="4"/>
  <c r="U60" i="4" s="1"/>
  <c r="P58" i="4"/>
  <c r="U58" i="4" s="1"/>
  <c r="P56" i="4"/>
  <c r="U56" i="4" s="1"/>
  <c r="P59" i="4"/>
  <c r="U59" i="4" s="1"/>
  <c r="P53" i="4"/>
  <c r="U53" i="4" s="1"/>
  <c r="P51" i="4"/>
  <c r="U51" i="4" s="1"/>
  <c r="P52" i="4"/>
  <c r="U52" i="4" s="1"/>
  <c r="P49" i="4"/>
  <c r="U49" i="4" s="1"/>
  <c r="P46" i="4"/>
  <c r="U46" i="4" s="1"/>
  <c r="P45" i="4"/>
  <c r="U45" i="4" s="1"/>
  <c r="P48" i="4"/>
  <c r="U48" i="4" s="1"/>
  <c r="P47" i="4"/>
  <c r="U47" i="4" s="1"/>
  <c r="P44" i="4"/>
  <c r="U44" i="4" s="1"/>
  <c r="P42" i="4"/>
  <c r="U42" i="4" s="1"/>
  <c r="P41" i="4"/>
  <c r="U41" i="4" s="1"/>
  <c r="P43" i="4"/>
  <c r="U43" i="4" s="1"/>
  <c r="P40" i="4"/>
  <c r="U40" i="4" s="1"/>
  <c r="U8" i="4"/>
  <c r="P33" i="4"/>
  <c r="U33" i="4" s="1"/>
  <c r="P17" i="4"/>
  <c r="U17" i="4" s="1"/>
  <c r="P13" i="4"/>
  <c r="U13" i="4" s="1"/>
  <c r="P12" i="4"/>
  <c r="U12" i="4" s="1"/>
  <c r="P11" i="4"/>
  <c r="U11" i="4" s="1"/>
  <c r="P10" i="4"/>
  <c r="U10" i="4" s="1"/>
  <c r="P9" i="4"/>
  <c r="U9" i="4" s="1"/>
  <c r="P120" i="3"/>
  <c r="U120" i="3" s="1"/>
  <c r="P127" i="3"/>
  <c r="U127" i="3" s="1"/>
  <c r="P94" i="3"/>
  <c r="U94" i="3" s="1"/>
  <c r="P83" i="3"/>
  <c r="U83" i="3" s="1"/>
  <c r="P70" i="3"/>
  <c r="U70" i="3" s="1"/>
  <c r="P68" i="3"/>
  <c r="U68" i="3" s="1"/>
  <c r="P73" i="3"/>
  <c r="U73" i="3" s="1"/>
  <c r="P72" i="3"/>
  <c r="U72" i="3" s="1"/>
  <c r="P71" i="3"/>
  <c r="U71" i="3" s="1"/>
  <c r="P69" i="3"/>
  <c r="U69" i="3" s="1"/>
  <c r="P64" i="3"/>
  <c r="U64" i="3" s="1"/>
  <c r="P66" i="3"/>
  <c r="U66" i="3" s="1"/>
  <c r="P67" i="3"/>
  <c r="U67" i="3" s="1"/>
  <c r="P65" i="3"/>
  <c r="U65" i="3" s="1"/>
  <c r="P63" i="3"/>
  <c r="U63" i="3" s="1"/>
  <c r="P62" i="3"/>
  <c r="U62" i="3" s="1"/>
  <c r="P61" i="3"/>
  <c r="U61" i="3" s="1"/>
  <c r="P60" i="3"/>
  <c r="U60" i="3" s="1"/>
  <c r="U8" i="3"/>
  <c r="P30" i="3"/>
  <c r="U30" i="3" s="1"/>
  <c r="P41" i="3"/>
  <c r="U41" i="3" s="1"/>
  <c r="P20" i="3"/>
  <c r="U20" i="3" s="1"/>
  <c r="P32" i="3"/>
  <c r="P29" i="3"/>
  <c r="U29" i="3" s="1"/>
  <c r="P24" i="3"/>
  <c r="U24" i="3" s="1"/>
  <c r="P18" i="3"/>
  <c r="U18" i="3" s="1"/>
  <c r="P9" i="3"/>
  <c r="U9" i="3" s="1"/>
  <c r="P17" i="3"/>
  <c r="U17" i="3" s="1"/>
  <c r="P16" i="3"/>
  <c r="U16" i="3" s="1"/>
  <c r="P14" i="3"/>
  <c r="U14" i="3" s="1"/>
  <c r="P15" i="3"/>
  <c r="U15" i="3" s="1"/>
  <c r="P13" i="3"/>
  <c r="U13" i="3" s="1"/>
  <c r="P12" i="3"/>
  <c r="U12" i="3" s="1"/>
  <c r="P11" i="3"/>
  <c r="U11" i="3" s="1"/>
  <c r="P10" i="3"/>
  <c r="U10" i="3" s="1"/>
  <c r="M48" i="2"/>
  <c r="R48" i="2" s="1"/>
  <c r="M137" i="2"/>
  <c r="M161" i="2"/>
  <c r="M136" i="2"/>
  <c r="M151" i="2"/>
  <c r="M113" i="2"/>
  <c r="M131" i="2"/>
  <c r="M120" i="2"/>
  <c r="M115" i="2"/>
  <c r="M103" i="2"/>
  <c r="M105" i="2"/>
  <c r="M104" i="2"/>
  <c r="M102" i="2"/>
  <c r="M101" i="2"/>
  <c r="M100" i="2"/>
  <c r="M98" i="2"/>
  <c r="M97" i="2"/>
  <c r="M96" i="2"/>
  <c r="M95" i="2"/>
  <c r="M92" i="2"/>
  <c r="M94" i="2"/>
  <c r="M93" i="2"/>
  <c r="M64" i="2"/>
  <c r="Q64" i="2" s="1"/>
  <c r="M27" i="2"/>
  <c r="R27" i="2" s="1"/>
  <c r="M22" i="2"/>
  <c r="M15" i="2"/>
  <c r="Q15" i="2" s="1"/>
  <c r="M14" i="2"/>
  <c r="P14" i="2" s="1"/>
  <c r="M19" i="2"/>
  <c r="M16" i="2"/>
  <c r="M13" i="2"/>
  <c r="M12" i="2"/>
  <c r="M8" i="2"/>
  <c r="M10" i="2"/>
  <c r="M46" i="1"/>
  <c r="M45" i="1"/>
  <c r="M44" i="1"/>
  <c r="M43" i="1"/>
  <c r="M42" i="1"/>
  <c r="M8" i="1"/>
  <c r="P8" i="1" s="1"/>
  <c r="M9" i="1"/>
  <c r="M31" i="1"/>
  <c r="Q31" i="1" s="1"/>
  <c r="M26" i="1"/>
  <c r="Q26" i="1" s="1"/>
  <c r="L77" i="4"/>
  <c r="L49" i="4"/>
  <c r="L67" i="4"/>
  <c r="T67" i="4" s="1"/>
  <c r="L79" i="4"/>
  <c r="S79" i="4" s="1"/>
  <c r="L78" i="4"/>
  <c r="T78" i="4" s="1"/>
  <c r="L46" i="4"/>
  <c r="L54" i="4"/>
  <c r="T54" i="4" s="1"/>
  <c r="L55" i="4"/>
  <c r="L68" i="4"/>
  <c r="S68" i="4" s="1"/>
  <c r="L70" i="4"/>
  <c r="S70" i="4" s="1"/>
  <c r="L71" i="4"/>
  <c r="T71" i="4" s="1"/>
  <c r="L69" i="4"/>
  <c r="T69" i="4" s="1"/>
  <c r="L45" i="4"/>
  <c r="L59" i="4"/>
  <c r="T59" i="4" s="1"/>
  <c r="L48" i="4"/>
  <c r="L47" i="4"/>
  <c r="L44" i="4"/>
  <c r="L50" i="4"/>
  <c r="L41" i="4"/>
  <c r="L42" i="4"/>
  <c r="L43" i="4"/>
  <c r="L40" i="4"/>
  <c r="L39" i="4"/>
  <c r="L14" i="4"/>
  <c r="S14" i="4" s="1"/>
  <c r="L15" i="4"/>
  <c r="L29" i="4"/>
  <c r="T29" i="4" s="1"/>
  <c r="L12" i="4"/>
  <c r="L11" i="4"/>
  <c r="L9" i="4"/>
  <c r="L10" i="4"/>
  <c r="L8" i="4"/>
  <c r="L70" i="3"/>
  <c r="L73" i="3"/>
  <c r="L86" i="3"/>
  <c r="L87" i="3"/>
  <c r="L93" i="3"/>
  <c r="T93" i="3" s="1"/>
  <c r="L97" i="3"/>
  <c r="S97" i="3" s="1"/>
  <c r="L115" i="3"/>
  <c r="S115" i="3" s="1"/>
  <c r="L91" i="3"/>
  <c r="T91" i="3" s="1"/>
  <c r="L114" i="3"/>
  <c r="T114" i="3" s="1"/>
  <c r="L85" i="3"/>
  <c r="L84" i="3"/>
  <c r="L112" i="3"/>
  <c r="T112" i="3" s="1"/>
  <c r="L80" i="3"/>
  <c r="T80" i="3" s="1"/>
  <c r="L81" i="3"/>
  <c r="L82" i="3"/>
  <c r="L77" i="3"/>
  <c r="T77" i="3" s="1"/>
  <c r="L79" i="3"/>
  <c r="L69" i="3"/>
  <c r="L136" i="3"/>
  <c r="T136" i="3" s="1"/>
  <c r="L138" i="3"/>
  <c r="S138" i="3" s="1"/>
  <c r="L137" i="3"/>
  <c r="T137" i="3" s="1"/>
  <c r="L88" i="3"/>
  <c r="S88" i="3" s="1"/>
  <c r="L71" i="3"/>
  <c r="L128" i="3"/>
  <c r="S128" i="3" s="1"/>
  <c r="L126" i="3"/>
  <c r="S126" i="3" s="1"/>
  <c r="L124" i="3"/>
  <c r="S124" i="3" s="1"/>
  <c r="L102" i="3"/>
  <c r="T102" i="3" s="1"/>
  <c r="L119" i="3"/>
  <c r="S119" i="3" s="1"/>
  <c r="L72" i="3"/>
  <c r="L96" i="3"/>
  <c r="T96" i="3" s="1"/>
  <c r="L78" i="3"/>
  <c r="L76" i="3"/>
  <c r="L75" i="3"/>
  <c r="L64" i="3"/>
  <c r="L74" i="3"/>
  <c r="L66" i="3"/>
  <c r="L67" i="3"/>
  <c r="L63" i="3"/>
  <c r="L65" i="3"/>
  <c r="L62" i="3"/>
  <c r="L61" i="3"/>
  <c r="L60" i="3"/>
  <c r="L59" i="3"/>
  <c r="I85" i="3"/>
  <c r="I100" i="3"/>
  <c r="J100" i="3" s="1"/>
  <c r="T100" i="3" s="1"/>
  <c r="L31" i="3"/>
  <c r="S31" i="3" s="1"/>
  <c r="L18" i="3"/>
  <c r="S18" i="3" s="1"/>
  <c r="L35" i="3"/>
  <c r="T35" i="3" s="1"/>
  <c r="L36" i="3"/>
  <c r="T36" i="3" s="1"/>
  <c r="L39" i="3"/>
  <c r="S39" i="3" s="1"/>
  <c r="L45" i="3"/>
  <c r="S45" i="3" s="1"/>
  <c r="L25" i="3"/>
  <c r="S25" i="3" s="1"/>
  <c r="L42" i="3"/>
  <c r="T42" i="3" s="1"/>
  <c r="L54" i="3"/>
  <c r="T54" i="3" s="1"/>
  <c r="L53" i="3"/>
  <c r="S53" i="3" s="1"/>
  <c r="L49" i="3"/>
  <c r="S49" i="3" s="1"/>
  <c r="L38" i="3"/>
  <c r="T38" i="3" s="1"/>
  <c r="L27" i="3"/>
  <c r="L26" i="3"/>
  <c r="L17" i="3"/>
  <c r="L19" i="3"/>
  <c r="L14" i="3"/>
  <c r="L16" i="3"/>
  <c r="L21" i="3"/>
  <c r="L15" i="3"/>
  <c r="L13" i="3"/>
  <c r="L11" i="3"/>
  <c r="L10" i="3"/>
  <c r="L12" i="3"/>
  <c r="L8" i="3"/>
  <c r="K105" i="2"/>
  <c r="K118" i="2"/>
  <c r="K138" i="2"/>
  <c r="K122" i="2"/>
  <c r="K123" i="2"/>
  <c r="K126" i="2"/>
  <c r="K145" i="2"/>
  <c r="K146" i="2"/>
  <c r="K124" i="2"/>
  <c r="K147" i="2"/>
  <c r="K103" i="2"/>
  <c r="K150" i="2"/>
  <c r="K152" i="2"/>
  <c r="K155" i="2"/>
  <c r="K156" i="2"/>
  <c r="K158" i="2"/>
  <c r="K159" i="2"/>
  <c r="K157" i="2"/>
  <c r="K114" i="2"/>
  <c r="K135" i="2"/>
  <c r="K104" i="2"/>
  <c r="K130" i="2"/>
  <c r="K129" i="2"/>
  <c r="K101" i="2"/>
  <c r="K102" i="2"/>
  <c r="K111" i="2"/>
  <c r="K110" i="2"/>
  <c r="K100" i="2"/>
  <c r="K108" i="2"/>
  <c r="K99" i="2"/>
  <c r="K98" i="2"/>
  <c r="K97" i="2"/>
  <c r="K96" i="2"/>
  <c r="K95" i="2"/>
  <c r="K91" i="2"/>
  <c r="K93" i="2"/>
  <c r="K92" i="2"/>
  <c r="K94" i="2"/>
  <c r="K28" i="2"/>
  <c r="R28" i="2" s="1"/>
  <c r="K14" i="2"/>
  <c r="Q14" i="2" s="1"/>
  <c r="K30" i="2"/>
  <c r="Q30" i="2" s="1"/>
  <c r="K33" i="2"/>
  <c r="Q33" i="2" s="1"/>
  <c r="K37" i="2"/>
  <c r="Q37" i="2" s="1"/>
  <c r="K34" i="2"/>
  <c r="Q34" i="2" s="1"/>
  <c r="K46" i="2"/>
  <c r="Q46" i="2" s="1"/>
  <c r="K24" i="2"/>
  <c r="R24" i="2" s="1"/>
  <c r="K38" i="2"/>
  <c r="Q38" i="2" s="1"/>
  <c r="K42" i="2"/>
  <c r="Q42" i="2" s="1"/>
  <c r="K44" i="2"/>
  <c r="Q44" i="2" s="1"/>
  <c r="K22" i="2"/>
  <c r="Q22" i="2" s="1"/>
  <c r="K45" i="2"/>
  <c r="Q45" i="2" s="1"/>
  <c r="K47" i="2"/>
  <c r="R47" i="2" s="1"/>
  <c r="K49" i="2"/>
  <c r="R49" i="2" s="1"/>
  <c r="K56" i="2"/>
  <c r="R56" i="2" s="1"/>
  <c r="K53" i="2"/>
  <c r="Q53" i="2" s="1"/>
  <c r="K41" i="2"/>
  <c r="R41" i="2" s="1"/>
  <c r="K63" i="2"/>
  <c r="R63" i="2" s="1"/>
  <c r="K59" i="2"/>
  <c r="R59" i="2" s="1"/>
  <c r="K76" i="2"/>
  <c r="R76" i="2" s="1"/>
  <c r="K84" i="2"/>
  <c r="R84" i="2" s="1"/>
  <c r="K72" i="2"/>
  <c r="Q72" i="2" s="1"/>
  <c r="K71" i="2"/>
  <c r="R71" i="2" s="1"/>
  <c r="K70" i="2"/>
  <c r="Q70" i="2" s="1"/>
  <c r="K69" i="2"/>
  <c r="R69" i="2" s="1"/>
  <c r="K19" i="2"/>
  <c r="K17" i="2"/>
  <c r="R17" i="2" s="1"/>
  <c r="K18" i="2"/>
  <c r="Q18" i="2" s="1"/>
  <c r="K16" i="2"/>
  <c r="K21" i="2"/>
  <c r="R21" i="2" s="1"/>
  <c r="K13" i="2"/>
  <c r="Q13" i="2" s="1"/>
  <c r="K20" i="2"/>
  <c r="Q20" i="2" s="1"/>
  <c r="K9" i="2"/>
  <c r="Q9" i="2" s="1"/>
  <c r="K12" i="2"/>
  <c r="R12" i="2" s="1"/>
  <c r="K8" i="2"/>
  <c r="Q8" i="2" s="1"/>
  <c r="K11" i="2"/>
  <c r="R11" i="2" s="1"/>
  <c r="K10" i="2"/>
  <c r="K60" i="1"/>
  <c r="Q60" i="1" s="1"/>
  <c r="K46" i="1"/>
  <c r="R46" i="1" s="1"/>
  <c r="K51" i="1"/>
  <c r="Q51" i="1" s="1"/>
  <c r="K44" i="1"/>
  <c r="Q44" i="1" s="1"/>
  <c r="K45" i="1"/>
  <c r="Q45" i="1" s="1"/>
  <c r="K43" i="1"/>
  <c r="Q43" i="1" s="1"/>
  <c r="K41" i="1"/>
  <c r="K42" i="1"/>
  <c r="Q42" i="1" s="1"/>
  <c r="I48" i="1"/>
  <c r="P48" i="1" s="1"/>
  <c r="K8" i="1"/>
  <c r="Q8" i="1" s="1"/>
  <c r="K22" i="1"/>
  <c r="Q22" i="1" s="1"/>
  <c r="K23" i="1"/>
  <c r="Q23" i="1" s="1"/>
  <c r="K18" i="1"/>
  <c r="Q18" i="1" s="1"/>
  <c r="K32" i="1"/>
  <c r="Q32" i="1" s="1"/>
  <c r="K28" i="1"/>
  <c r="R28" i="1" s="1"/>
  <c r="K35" i="1"/>
  <c r="Q35" i="1" s="1"/>
  <c r="K25" i="1"/>
  <c r="Q25" i="1" s="1"/>
  <c r="K13" i="1"/>
  <c r="K19" i="1"/>
  <c r="Q19" i="1" s="1"/>
  <c r="K15" i="1"/>
  <c r="R15" i="1" s="1"/>
  <c r="K12" i="1"/>
  <c r="R12" i="1" s="1"/>
  <c r="K11" i="1"/>
  <c r="Q11" i="1" s="1"/>
  <c r="K9" i="1"/>
  <c r="X82" i="4"/>
  <c r="I46" i="4"/>
  <c r="J46" i="4" s="1"/>
  <c r="I76" i="4"/>
  <c r="X70" i="4" s="1"/>
  <c r="I80" i="4"/>
  <c r="X74" i="4" s="1"/>
  <c r="I64" i="4"/>
  <c r="J64" i="4" s="1"/>
  <c r="I65" i="4"/>
  <c r="J65" i="4" s="1"/>
  <c r="I61" i="4"/>
  <c r="J61" i="4" s="1"/>
  <c r="I45" i="4"/>
  <c r="J45" i="4" s="1"/>
  <c r="I81" i="4"/>
  <c r="J81" i="4" s="1"/>
  <c r="I52" i="4"/>
  <c r="J52" i="4" s="1"/>
  <c r="I58" i="4"/>
  <c r="J58" i="4" s="1"/>
  <c r="I57" i="4"/>
  <c r="J57" i="4" s="1"/>
  <c r="I56" i="4"/>
  <c r="I73" i="4"/>
  <c r="X62" i="4" s="1"/>
  <c r="I55" i="4"/>
  <c r="I48" i="4"/>
  <c r="I47" i="4"/>
  <c r="I40" i="4"/>
  <c r="I50" i="4"/>
  <c r="I51" i="4"/>
  <c r="I42" i="4"/>
  <c r="I44" i="4"/>
  <c r="I41" i="4"/>
  <c r="I43" i="4"/>
  <c r="I39" i="4"/>
  <c r="X33" i="4"/>
  <c r="I24" i="4"/>
  <c r="I32" i="4"/>
  <c r="J32" i="4" s="1"/>
  <c r="I20" i="4"/>
  <c r="J20" i="4" s="1"/>
  <c r="I17" i="4"/>
  <c r="J17" i="4" s="1"/>
  <c r="I31" i="4"/>
  <c r="J31" i="4" s="1"/>
  <c r="I26" i="4"/>
  <c r="J26" i="4" s="1"/>
  <c r="I30" i="4"/>
  <c r="J30" i="4" s="1"/>
  <c r="I21" i="4"/>
  <c r="J21" i="4" s="1"/>
  <c r="I27" i="4"/>
  <c r="J27" i="4" s="1"/>
  <c r="I25" i="4"/>
  <c r="J25" i="4" s="1"/>
  <c r="I28" i="4"/>
  <c r="X25" i="4" s="1"/>
  <c r="I19" i="4"/>
  <c r="J19" i="4" s="1"/>
  <c r="I18" i="4"/>
  <c r="J18" i="4" s="1"/>
  <c r="I23" i="4"/>
  <c r="J23" i="4" s="1"/>
  <c r="I16" i="4"/>
  <c r="I12" i="4"/>
  <c r="I11" i="4"/>
  <c r="I10" i="4"/>
  <c r="I9" i="4"/>
  <c r="I8" i="4"/>
  <c r="I122" i="3"/>
  <c r="J122" i="3" s="1"/>
  <c r="S122" i="3" s="1"/>
  <c r="I130" i="3"/>
  <c r="J130" i="3" s="1"/>
  <c r="S130" i="3" s="1"/>
  <c r="I99" i="3"/>
  <c r="J99" i="3" s="1"/>
  <c r="S99" i="3" s="1"/>
  <c r="I113" i="3"/>
  <c r="J113" i="3" s="1"/>
  <c r="S113" i="3" s="1"/>
  <c r="I133" i="3"/>
  <c r="J133" i="3" s="1"/>
  <c r="S133" i="3" s="1"/>
  <c r="I87" i="3"/>
  <c r="J87" i="3" s="1"/>
  <c r="I111" i="3"/>
  <c r="J111" i="3" s="1"/>
  <c r="S111" i="3" s="1"/>
  <c r="I106" i="3"/>
  <c r="J106" i="3" s="1"/>
  <c r="S106" i="3" s="1"/>
  <c r="I86" i="3"/>
  <c r="J86" i="3" s="1"/>
  <c r="T86" i="3" s="1"/>
  <c r="I98" i="3"/>
  <c r="J98" i="3" s="1"/>
  <c r="T98" i="3" s="1"/>
  <c r="I79" i="3"/>
  <c r="J79" i="3" s="1"/>
  <c r="S79" i="3" s="1"/>
  <c r="I107" i="3"/>
  <c r="J107" i="3" s="1"/>
  <c r="T107" i="3" s="1"/>
  <c r="I103" i="3"/>
  <c r="I75" i="3"/>
  <c r="J75" i="3" s="1"/>
  <c r="S75" i="3" s="1"/>
  <c r="I132" i="3"/>
  <c r="J132" i="3" s="1"/>
  <c r="T132" i="3" s="1"/>
  <c r="I134" i="3"/>
  <c r="J134" i="3" s="1"/>
  <c r="T134" i="3" s="1"/>
  <c r="I104" i="3"/>
  <c r="J104" i="3" s="1"/>
  <c r="T104" i="3" s="1"/>
  <c r="I118" i="3"/>
  <c r="J118" i="3" s="1"/>
  <c r="T118" i="3" s="1"/>
  <c r="I84" i="3"/>
  <c r="I117" i="3"/>
  <c r="J117" i="3" s="1"/>
  <c r="S117" i="3" s="1"/>
  <c r="I125" i="3"/>
  <c r="I109" i="3"/>
  <c r="J109" i="3" s="1"/>
  <c r="T109" i="3" s="1"/>
  <c r="I101" i="3"/>
  <c r="J101" i="3" s="1"/>
  <c r="S101" i="3" s="1"/>
  <c r="I116" i="3"/>
  <c r="X113" i="3" s="1"/>
  <c r="I139" i="3"/>
  <c r="X133" i="3" s="1"/>
  <c r="I135" i="3"/>
  <c r="X132" i="3" s="1"/>
  <c r="I92" i="3"/>
  <c r="J92" i="3" s="1"/>
  <c r="S92" i="3" s="1"/>
  <c r="I81" i="3"/>
  <c r="J81" i="3" s="1"/>
  <c r="T81" i="3" s="1"/>
  <c r="I105" i="3"/>
  <c r="I67" i="3"/>
  <c r="I74" i="3"/>
  <c r="I66" i="3"/>
  <c r="I62" i="3"/>
  <c r="I61" i="3"/>
  <c r="I63" i="3"/>
  <c r="I65" i="3"/>
  <c r="I60" i="3"/>
  <c r="I59" i="3"/>
  <c r="X49" i="3"/>
  <c r="I44" i="3"/>
  <c r="I12" i="3"/>
  <c r="J12" i="3" s="1"/>
  <c r="S12" i="3" s="1"/>
  <c r="I46" i="3"/>
  <c r="J46" i="3" s="1"/>
  <c r="T46" i="3" s="1"/>
  <c r="I27" i="3"/>
  <c r="X31" i="3" s="1"/>
  <c r="I16" i="3"/>
  <c r="J16" i="3" s="1"/>
  <c r="I26" i="3"/>
  <c r="J26" i="3" s="1"/>
  <c r="T26" i="3" s="1"/>
  <c r="I40" i="3"/>
  <c r="J40" i="3" s="1"/>
  <c r="T40" i="3" s="1"/>
  <c r="I34" i="3"/>
  <c r="J34" i="3" s="1"/>
  <c r="S34" i="3" s="1"/>
  <c r="I52" i="3"/>
  <c r="J52" i="3" s="1"/>
  <c r="T52" i="3" s="1"/>
  <c r="I21" i="3"/>
  <c r="J21" i="3" s="1"/>
  <c r="T21" i="3" s="1"/>
  <c r="I28" i="3"/>
  <c r="X32" i="3" s="1"/>
  <c r="I33" i="3"/>
  <c r="J33" i="3" s="1"/>
  <c r="T33" i="3" s="1"/>
  <c r="I29" i="3"/>
  <c r="X42" i="3" s="1"/>
  <c r="I22" i="3"/>
  <c r="I17" i="3"/>
  <c r="I23" i="3"/>
  <c r="I14" i="3"/>
  <c r="I19" i="3"/>
  <c r="I15" i="3"/>
  <c r="I13" i="3"/>
  <c r="I11" i="3"/>
  <c r="I9" i="3"/>
  <c r="I10" i="3"/>
  <c r="I8" i="3"/>
  <c r="U161" i="2"/>
  <c r="U151" i="2"/>
  <c r="U147" i="2"/>
  <c r="I143" i="2"/>
  <c r="P143" i="2" s="1"/>
  <c r="I111" i="2"/>
  <c r="I102" i="2"/>
  <c r="P102" i="2" s="1"/>
  <c r="I99" i="2"/>
  <c r="P99" i="2" s="1"/>
  <c r="I128" i="2"/>
  <c r="P128" i="2" s="1"/>
  <c r="I149" i="2"/>
  <c r="P149" i="2" s="1"/>
  <c r="I117" i="2"/>
  <c r="P117" i="2" s="1"/>
  <c r="I160" i="2"/>
  <c r="I154" i="2"/>
  <c r="P154" i="2" s="1"/>
  <c r="I110" i="2"/>
  <c r="P110" i="2" s="1"/>
  <c r="I92" i="2"/>
  <c r="P92" i="2" s="1"/>
  <c r="I106" i="2"/>
  <c r="P106" i="2" s="1"/>
  <c r="I153" i="2"/>
  <c r="P153" i="2" s="1"/>
  <c r="I108" i="2"/>
  <c r="P108" i="2" s="1"/>
  <c r="I127" i="2"/>
  <c r="P127" i="2" s="1"/>
  <c r="I112" i="2"/>
  <c r="P112" i="2" s="1"/>
  <c r="I133" i="2"/>
  <c r="P133" i="2" s="1"/>
  <c r="I132" i="2"/>
  <c r="P132" i="2" s="1"/>
  <c r="I107" i="2"/>
  <c r="P107" i="2" s="1"/>
  <c r="I101" i="2"/>
  <c r="P101" i="2" s="1"/>
  <c r="I119" i="2"/>
  <c r="P119" i="2" s="1"/>
  <c r="I109" i="2"/>
  <c r="P109" i="2" s="1"/>
  <c r="I121" i="2"/>
  <c r="P121" i="2" s="1"/>
  <c r="I141" i="2"/>
  <c r="P141" i="2" s="1"/>
  <c r="I104" i="2"/>
  <c r="I100" i="2"/>
  <c r="I97" i="2"/>
  <c r="I98" i="2"/>
  <c r="I95" i="2"/>
  <c r="I96" i="2"/>
  <c r="I91" i="2"/>
  <c r="I94" i="2"/>
  <c r="I81" i="2"/>
  <c r="P81" i="2" s="1"/>
  <c r="I55" i="2"/>
  <c r="P55" i="2" s="1"/>
  <c r="I74" i="2"/>
  <c r="P74" i="2" s="1"/>
  <c r="I15" i="2"/>
  <c r="P15" i="2" s="1"/>
  <c r="I26" i="2"/>
  <c r="P26" i="2" s="1"/>
  <c r="I83" i="2"/>
  <c r="P83" i="2" s="1"/>
  <c r="I86" i="2"/>
  <c r="P86" i="2" s="1"/>
  <c r="I51" i="2"/>
  <c r="P51" i="2" s="1"/>
  <c r="I9" i="2"/>
  <c r="P9" i="2" s="1"/>
  <c r="I68" i="2"/>
  <c r="P68" i="2" s="1"/>
  <c r="I75" i="2"/>
  <c r="P75" i="2" s="1"/>
  <c r="I73" i="2"/>
  <c r="P73" i="2" s="1"/>
  <c r="I35" i="2"/>
  <c r="P35" i="2" s="1"/>
  <c r="I67" i="2"/>
  <c r="P67" i="2" s="1"/>
  <c r="I12" i="2"/>
  <c r="P12" i="2" s="1"/>
  <c r="I13" i="2"/>
  <c r="P13" i="2" s="1"/>
  <c r="I40" i="2"/>
  <c r="P40" i="2" s="1"/>
  <c r="I78" i="2"/>
  <c r="P78" i="2" s="1"/>
  <c r="I39" i="2"/>
  <c r="P39" i="2" s="1"/>
  <c r="I25" i="2"/>
  <c r="P25" i="2" s="1"/>
  <c r="I50" i="2"/>
  <c r="P50" i="2" s="1"/>
  <c r="I52" i="2"/>
  <c r="P52" i="2" s="1"/>
  <c r="I57" i="2"/>
  <c r="P57" i="2" s="1"/>
  <c r="I66" i="2"/>
  <c r="P66" i="2" s="1"/>
  <c r="I43" i="2"/>
  <c r="P43" i="2" s="1"/>
  <c r="I77" i="2"/>
  <c r="P77" i="2" s="1"/>
  <c r="I85" i="2"/>
  <c r="P85" i="2" s="1"/>
  <c r="I36" i="2"/>
  <c r="P36" i="2" s="1"/>
  <c r="I58" i="2"/>
  <c r="P58" i="2" s="1"/>
  <c r="I80" i="2"/>
  <c r="P80" i="2" s="1"/>
  <c r="I21" i="2"/>
  <c r="P21" i="2" s="1"/>
  <c r="I17" i="2"/>
  <c r="I18" i="2"/>
  <c r="I16" i="2"/>
  <c r="I20" i="2"/>
  <c r="I10" i="2"/>
  <c r="I8" i="2"/>
  <c r="I11" i="2"/>
  <c r="S81" i="4" l="1"/>
  <c r="T81" i="4"/>
  <c r="R32" i="1"/>
  <c r="Q48" i="2"/>
  <c r="Q56" i="2"/>
  <c r="R61" i="2"/>
  <c r="Q19" i="2"/>
  <c r="Q9" i="1"/>
  <c r="R44" i="1"/>
  <c r="R42" i="1"/>
  <c r="R18" i="2"/>
  <c r="S32" i="2"/>
  <c r="E32" i="2" s="1"/>
  <c r="S54" i="4"/>
  <c r="V54" i="4" s="1"/>
  <c r="E54" i="4" s="1"/>
  <c r="Q17" i="2"/>
  <c r="Q24" i="2"/>
  <c r="Q28" i="2"/>
  <c r="R32" i="2"/>
  <c r="Q60" i="2"/>
  <c r="Q71" i="2"/>
  <c r="Q76" i="2"/>
  <c r="Q79" i="2"/>
  <c r="S71" i="4"/>
  <c r="Q10" i="2"/>
  <c r="Q16" i="2"/>
  <c r="S53" i="1"/>
  <c r="R15" i="2"/>
  <c r="S67" i="4"/>
  <c r="S78" i="4"/>
  <c r="S77" i="4"/>
  <c r="Q15" i="1"/>
  <c r="R26" i="1"/>
  <c r="Q28" i="1"/>
  <c r="R54" i="1"/>
  <c r="R19" i="2"/>
  <c r="R37" i="2"/>
  <c r="R44" i="2"/>
  <c r="R65" i="2"/>
  <c r="S87" i="3"/>
  <c r="Q41" i="1"/>
  <c r="S51" i="1"/>
  <c r="S54" i="1"/>
  <c r="E54" i="1" s="1"/>
  <c r="R25" i="2"/>
  <c r="Q27" i="2"/>
  <c r="Q31" i="2"/>
  <c r="S31" i="2" s="1"/>
  <c r="E31" i="2" s="1"/>
  <c r="R33" i="2"/>
  <c r="R53" i="2"/>
  <c r="Q59" i="2"/>
  <c r="Q63" i="2"/>
  <c r="R72" i="2"/>
  <c r="U116" i="2"/>
  <c r="P111" i="2"/>
  <c r="Q92" i="2"/>
  <c r="R92" i="2"/>
  <c r="Q96" i="2"/>
  <c r="R96" i="2"/>
  <c r="Q108" i="2"/>
  <c r="R108" i="2"/>
  <c r="Q102" i="2"/>
  <c r="R102" i="2"/>
  <c r="Q104" i="2"/>
  <c r="P104" i="2"/>
  <c r="R104" i="2"/>
  <c r="Q159" i="2"/>
  <c r="R159" i="2"/>
  <c r="Q152" i="2"/>
  <c r="R152" i="2"/>
  <c r="S152" i="2" s="1"/>
  <c r="E152" i="2" s="1"/>
  <c r="Q124" i="2"/>
  <c r="R124" i="2"/>
  <c r="Q123" i="2"/>
  <c r="R123" i="2"/>
  <c r="S123" i="2" s="1"/>
  <c r="E123" i="2" s="1"/>
  <c r="Q105" i="2"/>
  <c r="R105" i="2"/>
  <c r="Q120" i="2"/>
  <c r="R120" i="2"/>
  <c r="Q136" i="2"/>
  <c r="R136" i="2"/>
  <c r="Q107" i="2"/>
  <c r="R107" i="2"/>
  <c r="Q139" i="2"/>
  <c r="R139" i="2"/>
  <c r="Q148" i="2"/>
  <c r="R148" i="2"/>
  <c r="S148" i="2" s="1"/>
  <c r="E148" i="2" s="1"/>
  <c r="Q94" i="2"/>
  <c r="R94" i="2"/>
  <c r="R95" i="2"/>
  <c r="Q95" i="2"/>
  <c r="Q99" i="2"/>
  <c r="R99" i="2"/>
  <c r="Q111" i="2"/>
  <c r="R111" i="2"/>
  <c r="Q130" i="2"/>
  <c r="R130" i="2"/>
  <c r="R157" i="2"/>
  <c r="Q157" i="2"/>
  <c r="S157" i="2" s="1"/>
  <c r="E157" i="2" s="1"/>
  <c r="Q155" i="2"/>
  <c r="R155" i="2"/>
  <c r="Q147" i="2"/>
  <c r="R147" i="2"/>
  <c r="S147" i="2" s="1"/>
  <c r="E147" i="2" s="1"/>
  <c r="Q126" i="2"/>
  <c r="R126" i="2"/>
  <c r="Q118" i="2"/>
  <c r="R118" i="2"/>
  <c r="S118" i="2" s="1"/>
  <c r="E118" i="2" s="1"/>
  <c r="Q115" i="2"/>
  <c r="R115" i="2"/>
  <c r="Q151" i="2"/>
  <c r="R151" i="2"/>
  <c r="S151" i="2" s="1"/>
  <c r="E151" i="2" s="1"/>
  <c r="R106" i="2"/>
  <c r="Q106" i="2"/>
  <c r="Q134" i="2"/>
  <c r="R134" i="2"/>
  <c r="Q144" i="2"/>
  <c r="R144" i="2"/>
  <c r="U142" i="2"/>
  <c r="P160" i="2"/>
  <c r="R91" i="2"/>
  <c r="Q91" i="2"/>
  <c r="Q98" i="2"/>
  <c r="R98" i="2"/>
  <c r="Q110" i="2"/>
  <c r="R110" i="2"/>
  <c r="R129" i="2"/>
  <c r="Q129" i="2"/>
  <c r="S129" i="2" s="1"/>
  <c r="E129" i="2" s="1"/>
  <c r="Q114" i="2"/>
  <c r="R114" i="2"/>
  <c r="Q156" i="2"/>
  <c r="R156" i="2"/>
  <c r="R103" i="2"/>
  <c r="P103" i="2"/>
  <c r="Q103" i="2"/>
  <c r="R145" i="2"/>
  <c r="Q145" i="2"/>
  <c r="Q138" i="2"/>
  <c r="R138" i="2"/>
  <c r="R113" i="2"/>
  <c r="Q113" i="2"/>
  <c r="R137" i="2"/>
  <c r="Q137" i="2"/>
  <c r="Q112" i="2"/>
  <c r="R112" i="2"/>
  <c r="R125" i="2"/>
  <c r="Q125" i="2"/>
  <c r="Q142" i="2"/>
  <c r="R142" i="2"/>
  <c r="Q93" i="2"/>
  <c r="R93" i="2"/>
  <c r="Q97" i="2"/>
  <c r="R97" i="2"/>
  <c r="R100" i="2"/>
  <c r="Q100" i="2"/>
  <c r="Q101" i="2"/>
  <c r="R101" i="2"/>
  <c r="Q135" i="2"/>
  <c r="R135" i="2"/>
  <c r="Q158" i="2"/>
  <c r="R158" i="2"/>
  <c r="Q150" i="2"/>
  <c r="R150" i="2"/>
  <c r="Q146" i="2"/>
  <c r="R146" i="2"/>
  <c r="Q122" i="2"/>
  <c r="R122" i="2"/>
  <c r="Q131" i="2"/>
  <c r="R131" i="2"/>
  <c r="R161" i="2"/>
  <c r="Q161" i="2"/>
  <c r="R109" i="2"/>
  <c r="Q109" i="2"/>
  <c r="Q116" i="2"/>
  <c r="S116" i="2" s="1"/>
  <c r="E116" i="2" s="1"/>
  <c r="R116" i="2"/>
  <c r="Q140" i="2"/>
  <c r="R140" i="2"/>
  <c r="R10" i="2"/>
  <c r="R14" i="2"/>
  <c r="S14" i="2" s="1"/>
  <c r="E14" i="2" s="1"/>
  <c r="R9" i="2"/>
  <c r="S79" i="2"/>
  <c r="E79" i="2" s="1"/>
  <c r="Q84" i="2"/>
  <c r="R8" i="2"/>
  <c r="Q12" i="2"/>
  <c r="R13" i="2"/>
  <c r="R16" i="2"/>
  <c r="R20" i="2"/>
  <c r="R22" i="2"/>
  <c r="R30" i="2"/>
  <c r="R34" i="2"/>
  <c r="S34" i="2" s="1"/>
  <c r="E34" i="2" s="1"/>
  <c r="R38" i="2"/>
  <c r="Q41" i="2"/>
  <c r="R42" i="2"/>
  <c r="R46" i="2"/>
  <c r="S46" i="2" s="1"/>
  <c r="E46" i="2" s="1"/>
  <c r="Q49" i="2"/>
  <c r="R54" i="2"/>
  <c r="R62" i="2"/>
  <c r="Q69" i="2"/>
  <c r="R70" i="2"/>
  <c r="S70" i="2" s="1"/>
  <c r="E70" i="2" s="1"/>
  <c r="R82" i="2"/>
  <c r="Q23" i="2"/>
  <c r="Q47" i="2"/>
  <c r="R64" i="2"/>
  <c r="U107" i="2"/>
  <c r="S139" i="2"/>
  <c r="E139" i="2" s="1"/>
  <c r="S60" i="2"/>
  <c r="E60" i="2" s="1"/>
  <c r="S65" i="2"/>
  <c r="E65" i="2" s="1"/>
  <c r="R43" i="1"/>
  <c r="R45" i="1"/>
  <c r="R47" i="1"/>
  <c r="R48" i="1"/>
  <c r="S48" i="1" s="1"/>
  <c r="R60" i="1"/>
  <c r="S60" i="1" s="1"/>
  <c r="Q46" i="1"/>
  <c r="Q55" i="1"/>
  <c r="S55" i="1" s="1"/>
  <c r="E55" i="1" s="1"/>
  <c r="Q61" i="1"/>
  <c r="S61" i="1" s="1"/>
  <c r="R9" i="1"/>
  <c r="Q12" i="1"/>
  <c r="R25" i="1"/>
  <c r="R18" i="1"/>
  <c r="R11" i="1"/>
  <c r="R19" i="1"/>
  <c r="R23" i="1"/>
  <c r="S23" i="1" s="1"/>
  <c r="E23" i="1" s="1"/>
  <c r="R31" i="1"/>
  <c r="S31" i="1" s="1"/>
  <c r="E31" i="1" s="1"/>
  <c r="R35" i="1"/>
  <c r="S65" i="1"/>
  <c r="E65" i="1" s="1"/>
  <c r="S22" i="1"/>
  <c r="E22" i="1" s="1"/>
  <c r="E51" i="1"/>
  <c r="E61" i="1"/>
  <c r="R8" i="1"/>
  <c r="E53" i="1"/>
  <c r="T57" i="4"/>
  <c r="V57" i="4" s="1"/>
  <c r="S57" i="4"/>
  <c r="T52" i="4"/>
  <c r="S52" i="4"/>
  <c r="T45" i="4"/>
  <c r="S45" i="4"/>
  <c r="T65" i="4"/>
  <c r="S65" i="4"/>
  <c r="T46" i="4"/>
  <c r="S46" i="4"/>
  <c r="S58" i="4"/>
  <c r="T58" i="4"/>
  <c r="V58" i="4" s="1"/>
  <c r="E58" i="4" s="1"/>
  <c r="T61" i="4"/>
  <c r="V61" i="4" s="1"/>
  <c r="S61" i="4"/>
  <c r="S64" i="4"/>
  <c r="T64" i="4"/>
  <c r="S59" i="4"/>
  <c r="V59" i="4" s="1"/>
  <c r="E59" i="4" s="1"/>
  <c r="S69" i="4"/>
  <c r="V69" i="4" s="1"/>
  <c r="E69" i="4" s="1"/>
  <c r="T70" i="4"/>
  <c r="T79" i="4"/>
  <c r="J73" i="4"/>
  <c r="X80" i="4"/>
  <c r="V74" i="4"/>
  <c r="V82" i="4"/>
  <c r="V63" i="4"/>
  <c r="E63" i="4" s="1"/>
  <c r="J56" i="4"/>
  <c r="J76" i="4"/>
  <c r="J80" i="4"/>
  <c r="V78" i="4"/>
  <c r="V71" i="4"/>
  <c r="E71" i="4" s="1"/>
  <c r="V67" i="4"/>
  <c r="V45" i="4"/>
  <c r="V46" i="4"/>
  <c r="V62" i="4"/>
  <c r="V64" i="4"/>
  <c r="E64" i="4" s="1"/>
  <c r="V68" i="4"/>
  <c r="V70" i="4"/>
  <c r="V77" i="4"/>
  <c r="V79" i="4"/>
  <c r="V81" i="4"/>
  <c r="V72" i="4"/>
  <c r="E62" i="4"/>
  <c r="E82" i="4"/>
  <c r="T18" i="4"/>
  <c r="S18" i="4"/>
  <c r="T27" i="4"/>
  <c r="S27" i="4"/>
  <c r="T30" i="4"/>
  <c r="S30" i="4"/>
  <c r="T31" i="4"/>
  <c r="S31" i="4"/>
  <c r="T20" i="4"/>
  <c r="S20" i="4"/>
  <c r="T23" i="4"/>
  <c r="S23" i="4"/>
  <c r="S19" i="4"/>
  <c r="T19" i="4"/>
  <c r="T25" i="4"/>
  <c r="S25" i="4"/>
  <c r="S21" i="4"/>
  <c r="T21" i="4"/>
  <c r="S26" i="4"/>
  <c r="T26" i="4"/>
  <c r="S17" i="4"/>
  <c r="T17" i="4"/>
  <c r="S32" i="4"/>
  <c r="T32" i="4"/>
  <c r="X31" i="4"/>
  <c r="X26" i="4"/>
  <c r="X19" i="4"/>
  <c r="X32" i="4"/>
  <c r="V14" i="4"/>
  <c r="E14" i="4" s="1"/>
  <c r="T14" i="4"/>
  <c r="S29" i="4"/>
  <c r="V29" i="4" s="1"/>
  <c r="E29" i="4" s="1"/>
  <c r="J24" i="4"/>
  <c r="J28" i="4"/>
  <c r="T70" i="3"/>
  <c r="S16" i="3"/>
  <c r="V43" i="3"/>
  <c r="E43" i="3" s="1"/>
  <c r="V48" i="3"/>
  <c r="E48" i="3" s="1"/>
  <c r="V50" i="3"/>
  <c r="E50" i="3" s="1"/>
  <c r="V51" i="3"/>
  <c r="E51" i="3" s="1"/>
  <c r="V55" i="3"/>
  <c r="E55" i="3" s="1"/>
  <c r="J84" i="3"/>
  <c r="S84" i="3" s="1"/>
  <c r="J103" i="3"/>
  <c r="S103" i="3" s="1"/>
  <c r="J116" i="3"/>
  <c r="T116" i="3" s="1"/>
  <c r="J139" i="3"/>
  <c r="T139" i="3" s="1"/>
  <c r="S91" i="3"/>
  <c r="V91" i="3" s="1"/>
  <c r="E91" i="3" s="1"/>
  <c r="S93" i="3"/>
  <c r="V93" i="3" s="1"/>
  <c r="S96" i="3"/>
  <c r="V96" i="3" s="1"/>
  <c r="E96" i="3" s="1"/>
  <c r="T97" i="3"/>
  <c r="V97" i="3" s="1"/>
  <c r="S102" i="3"/>
  <c r="V102" i="3" s="1"/>
  <c r="E102" i="3" s="1"/>
  <c r="S77" i="3"/>
  <c r="V77" i="3" s="1"/>
  <c r="E77" i="3" s="1"/>
  <c r="S80" i="3"/>
  <c r="V80" i="3" s="1"/>
  <c r="E80" i="3" s="1"/>
  <c r="S112" i="3"/>
  <c r="V112" i="3" s="1"/>
  <c r="E112" i="3" s="1"/>
  <c r="S114" i="3"/>
  <c r="V114" i="3" s="1"/>
  <c r="E114" i="3" s="1"/>
  <c r="T115" i="3"/>
  <c r="V115" i="3" s="1"/>
  <c r="T119" i="3"/>
  <c r="V119" i="3" s="1"/>
  <c r="E119" i="3" s="1"/>
  <c r="T124" i="3"/>
  <c r="V124" i="3" s="1"/>
  <c r="E124" i="3" s="1"/>
  <c r="T126" i="3"/>
  <c r="V126" i="3" s="1"/>
  <c r="E126" i="3" s="1"/>
  <c r="T128" i="3"/>
  <c r="V128" i="3" s="1"/>
  <c r="S136" i="3"/>
  <c r="V136" i="3" s="1"/>
  <c r="E136" i="3" s="1"/>
  <c r="T88" i="3"/>
  <c r="V88" i="3" s="1"/>
  <c r="E88" i="3" s="1"/>
  <c r="S137" i="3"/>
  <c r="V137" i="3" s="1"/>
  <c r="E137" i="3" s="1"/>
  <c r="T138" i="3"/>
  <c r="V138" i="3" s="1"/>
  <c r="J125" i="3"/>
  <c r="T125" i="3" s="1"/>
  <c r="J135" i="3"/>
  <c r="S135" i="3" s="1"/>
  <c r="V120" i="3"/>
  <c r="E120" i="3" s="1"/>
  <c r="V127" i="3"/>
  <c r="T75" i="3"/>
  <c r="V75" i="3" s="1"/>
  <c r="E75" i="3" s="1"/>
  <c r="T79" i="3"/>
  <c r="V79" i="3" s="1"/>
  <c r="S70" i="3"/>
  <c r="V70" i="3" s="1"/>
  <c r="E70" i="3" s="1"/>
  <c r="S81" i="3"/>
  <c r="V81" i="3" s="1"/>
  <c r="S86" i="3"/>
  <c r="V86" i="3" s="1"/>
  <c r="T87" i="3"/>
  <c r="V87" i="3" s="1"/>
  <c r="E87" i="3" s="1"/>
  <c r="T92" i="3"/>
  <c r="V92" i="3" s="1"/>
  <c r="S94" i="3"/>
  <c r="V94" i="3" s="1"/>
  <c r="E94" i="3" s="1"/>
  <c r="S98" i="3"/>
  <c r="V98" i="3" s="1"/>
  <c r="E98" i="3" s="1"/>
  <c r="T99" i="3"/>
  <c r="V99" i="3" s="1"/>
  <c r="E99" i="3" s="1"/>
  <c r="S100" i="3"/>
  <c r="V100" i="3" s="1"/>
  <c r="E100" i="3" s="1"/>
  <c r="T101" i="3"/>
  <c r="V101" i="3" s="1"/>
  <c r="T103" i="3"/>
  <c r="V103" i="3" s="1"/>
  <c r="S104" i="3"/>
  <c r="V104" i="3" s="1"/>
  <c r="T106" i="3"/>
  <c r="V106" i="3" s="1"/>
  <c r="E106" i="3" s="1"/>
  <c r="S107" i="3"/>
  <c r="V107" i="3" s="1"/>
  <c r="E107" i="3" s="1"/>
  <c r="S109" i="3"/>
  <c r="V109" i="3" s="1"/>
  <c r="T111" i="3"/>
  <c r="V111" i="3" s="1"/>
  <c r="E111" i="3" s="1"/>
  <c r="T113" i="3"/>
  <c r="V113" i="3" s="1"/>
  <c r="T117" i="3"/>
  <c r="V117" i="3" s="1"/>
  <c r="S118" i="3"/>
  <c r="V118" i="3" s="1"/>
  <c r="T122" i="3"/>
  <c r="V122" i="3" s="1"/>
  <c r="T130" i="3"/>
  <c r="V130" i="3" s="1"/>
  <c r="S132" i="3"/>
  <c r="V132" i="3" s="1"/>
  <c r="T133" i="3"/>
  <c r="V133" i="3" s="1"/>
  <c r="S134" i="3"/>
  <c r="V134" i="3" s="1"/>
  <c r="E134" i="3" s="1"/>
  <c r="S139" i="3"/>
  <c r="V139" i="3" s="1"/>
  <c r="E127" i="3"/>
  <c r="J27" i="3"/>
  <c r="S27" i="3" s="1"/>
  <c r="J28" i="3"/>
  <c r="T28" i="3" s="1"/>
  <c r="T18" i="3"/>
  <c r="T31" i="3"/>
  <c r="S35" i="3"/>
  <c r="S36" i="3"/>
  <c r="S38" i="3"/>
  <c r="V38" i="3" s="1"/>
  <c r="E38" i="3" s="1"/>
  <c r="T39" i="3"/>
  <c r="S42" i="3"/>
  <c r="V42" i="3" s="1"/>
  <c r="E42" i="3" s="1"/>
  <c r="T25" i="3"/>
  <c r="V25" i="3" s="1"/>
  <c r="E25" i="3" s="1"/>
  <c r="T45" i="3"/>
  <c r="T49" i="3"/>
  <c r="V49" i="3" s="1"/>
  <c r="E49" i="3" s="1"/>
  <c r="T53" i="3"/>
  <c r="V53" i="3" s="1"/>
  <c r="E53" i="3" s="1"/>
  <c r="S54" i="3"/>
  <c r="X27" i="3"/>
  <c r="J29" i="3"/>
  <c r="T29" i="3" s="1"/>
  <c r="J44" i="3"/>
  <c r="T44" i="3" s="1"/>
  <c r="U32" i="3"/>
  <c r="V32" i="3" s="1"/>
  <c r="E32" i="3" s="1"/>
  <c r="T34" i="3"/>
  <c r="V34" i="3" s="1"/>
  <c r="E34" i="3" s="1"/>
  <c r="S28" i="3"/>
  <c r="T30" i="3"/>
  <c r="V30" i="3" s="1"/>
  <c r="E30" i="3" s="1"/>
  <c r="T41" i="3"/>
  <c r="V41" i="3" s="1"/>
  <c r="E41" i="3" s="1"/>
  <c r="S46" i="3"/>
  <c r="V46" i="3" s="1"/>
  <c r="E46" i="3" s="1"/>
  <c r="T12" i="3"/>
  <c r="T16" i="3"/>
  <c r="S21" i="3"/>
  <c r="V21" i="3" s="1"/>
  <c r="E21" i="3" s="1"/>
  <c r="S26" i="3"/>
  <c r="V26" i="3" s="1"/>
  <c r="E26" i="3" s="1"/>
  <c r="S29" i="3"/>
  <c r="S33" i="3"/>
  <c r="V33" i="3" s="1"/>
  <c r="E33" i="3" s="1"/>
  <c r="T20" i="3"/>
  <c r="V20" i="3" s="1"/>
  <c r="E20" i="3" s="1"/>
  <c r="S40" i="3"/>
  <c r="V40" i="3" s="1"/>
  <c r="E40" i="3" s="1"/>
  <c r="S52" i="3"/>
  <c r="V52" i="3" s="1"/>
  <c r="E52" i="3" s="1"/>
  <c r="S121" i="2"/>
  <c r="E121" i="2" s="1"/>
  <c r="S127" i="2"/>
  <c r="E127" i="2" s="1"/>
  <c r="S92" i="2"/>
  <c r="E92" i="2" s="1"/>
  <c r="S143" i="2"/>
  <c r="E143" i="2" s="1"/>
  <c r="S108" i="2"/>
  <c r="E108" i="2" s="1"/>
  <c r="S99" i="2"/>
  <c r="E99" i="2" s="1"/>
  <c r="S105" i="2"/>
  <c r="E105" i="2" s="1"/>
  <c r="S103" i="2"/>
  <c r="E103" i="2" s="1"/>
  <c r="S122" i="2"/>
  <c r="E122" i="2" s="1"/>
  <c r="S126" i="2"/>
  <c r="E126" i="2" s="1"/>
  <c r="S130" i="2"/>
  <c r="E130" i="2" s="1"/>
  <c r="S138" i="2"/>
  <c r="E138" i="2" s="1"/>
  <c r="S114" i="2"/>
  <c r="E114" i="2" s="1"/>
  <c r="S150" i="2"/>
  <c r="E150" i="2" s="1"/>
  <c r="S155" i="2"/>
  <c r="E155" i="2" s="1"/>
  <c r="S158" i="2"/>
  <c r="E158" i="2" s="1"/>
  <c r="S54" i="2"/>
  <c r="E54" i="2" s="1"/>
  <c r="S61" i="2"/>
  <c r="E61" i="2" s="1"/>
  <c r="S62" i="2"/>
  <c r="E62" i="2" s="1"/>
  <c r="S82" i="2"/>
  <c r="E82" i="2" s="1"/>
  <c r="S21" i="2"/>
  <c r="E21" i="2" s="1"/>
  <c r="S35" i="2"/>
  <c r="E35" i="2" s="1"/>
  <c r="S86" i="2"/>
  <c r="E86" i="2" s="1"/>
  <c r="S58" i="2"/>
  <c r="E58" i="2" s="1"/>
  <c r="S57" i="2"/>
  <c r="E57" i="2" s="1"/>
  <c r="S39" i="2"/>
  <c r="E39" i="2" s="1"/>
  <c r="S12" i="2"/>
  <c r="E12" i="2" s="1"/>
  <c r="S9" i="2"/>
  <c r="E9" i="2" s="1"/>
  <c r="S26" i="2"/>
  <c r="E26" i="2" s="1"/>
  <c r="S80" i="2"/>
  <c r="E80" i="2" s="1"/>
  <c r="S22" i="2"/>
  <c r="E22" i="2" s="1"/>
  <c r="S28" i="2"/>
  <c r="E28" i="2" s="1"/>
  <c r="S33" i="2"/>
  <c r="E33" i="2" s="1"/>
  <c r="S37" i="2"/>
  <c r="E37" i="2" s="1"/>
  <c r="S38" i="2"/>
  <c r="E38" i="2" s="1"/>
  <c r="S44" i="2"/>
  <c r="E44" i="2" s="1"/>
  <c r="S45" i="2"/>
  <c r="E45" i="2" s="1"/>
  <c r="S48" i="2"/>
  <c r="E48" i="2" s="1"/>
  <c r="S49" i="2"/>
  <c r="E49" i="2" s="1"/>
  <c r="S59" i="2"/>
  <c r="E59" i="2" s="1"/>
  <c r="S76" i="2"/>
  <c r="E76" i="2" s="1"/>
  <c r="S50" i="2"/>
  <c r="E50" i="2" s="1"/>
  <c r="S41" i="2"/>
  <c r="E41" i="2" s="1"/>
  <c r="S71" i="2"/>
  <c r="E71" i="2" s="1"/>
  <c r="S18" i="1"/>
  <c r="E18" i="1" s="1"/>
  <c r="S26" i="1"/>
  <c r="E26" i="1" s="1"/>
  <c r="X64" i="4"/>
  <c r="E67" i="4"/>
  <c r="X78" i="4"/>
  <c r="X79" i="4"/>
  <c r="E79" i="4"/>
  <c r="E68" i="4"/>
  <c r="E78" i="4"/>
  <c r="X18" i="4"/>
  <c r="X21" i="4"/>
  <c r="V22" i="4"/>
  <c r="E22" i="4" s="1"/>
  <c r="V19" i="4"/>
  <c r="E19" i="4" s="1"/>
  <c r="E70" i="4"/>
  <c r="V33" i="4"/>
  <c r="E33" i="4" s="1"/>
  <c r="E115" i="3"/>
  <c r="E93" i="3"/>
  <c r="X139" i="3"/>
  <c r="E128" i="3"/>
  <c r="E138" i="3"/>
  <c r="E97" i="3"/>
  <c r="V36" i="3"/>
  <c r="E36" i="3" s="1"/>
  <c r="V18" i="3"/>
  <c r="E18" i="3" s="1"/>
  <c r="X48" i="3"/>
  <c r="V39" i="3"/>
  <c r="E39" i="3" s="1"/>
  <c r="V31" i="3"/>
  <c r="E31" i="3" s="1"/>
  <c r="V35" i="3"/>
  <c r="E35" i="3" s="1"/>
  <c r="V45" i="3"/>
  <c r="E45" i="3" s="1"/>
  <c r="V54" i="3"/>
  <c r="E54" i="3" s="1"/>
  <c r="U112" i="2"/>
  <c r="U121" i="2"/>
  <c r="U105" i="2"/>
  <c r="S137" i="2"/>
  <c r="E137" i="2" s="1"/>
  <c r="S161" i="2"/>
  <c r="E161" i="2" s="1"/>
  <c r="U77" i="2"/>
  <c r="S113" i="2"/>
  <c r="E113" i="2" s="1"/>
  <c r="U118" i="2"/>
  <c r="S124" i="2"/>
  <c r="E124" i="2" s="1"/>
  <c r="S156" i="2"/>
  <c r="E156" i="2" s="1"/>
  <c r="S159" i="2"/>
  <c r="E159" i="2" s="1"/>
  <c r="S30" i="2"/>
  <c r="E30" i="2" s="1"/>
  <c r="S43" i="2"/>
  <c r="E43" i="2" s="1"/>
  <c r="S81" i="2"/>
  <c r="E81" i="2" s="1"/>
  <c r="S72" i="2"/>
  <c r="E72" i="2" s="1"/>
  <c r="S63" i="2"/>
  <c r="E63" i="2" s="1"/>
  <c r="S53" i="2"/>
  <c r="E53" i="2" s="1"/>
  <c r="S135" i="2"/>
  <c r="E135" i="2" s="1"/>
  <c r="S15" i="2"/>
  <c r="E15" i="2" s="1"/>
  <c r="S64" i="2"/>
  <c r="E64" i="2" s="1"/>
  <c r="S15" i="1"/>
  <c r="E15" i="1" s="1"/>
  <c r="S28" i="1"/>
  <c r="E28" i="1" s="1"/>
  <c r="S19" i="1"/>
  <c r="E19" i="1" s="1"/>
  <c r="S25" i="1"/>
  <c r="E25" i="1" s="1"/>
  <c r="S35" i="1"/>
  <c r="E35" i="1" s="1"/>
  <c r="S32" i="1"/>
  <c r="E32" i="1" s="1"/>
  <c r="S8" i="1"/>
  <c r="E8" i="1" s="1"/>
  <c r="S14" i="1"/>
  <c r="E14" i="1" s="1"/>
  <c r="X77" i="4"/>
  <c r="E72" i="4"/>
  <c r="E45" i="4"/>
  <c r="E74" i="4"/>
  <c r="E77" i="4"/>
  <c r="X24" i="4"/>
  <c r="X17" i="4"/>
  <c r="V26" i="4"/>
  <c r="E26" i="4" s="1"/>
  <c r="V32" i="4"/>
  <c r="E32" i="4" s="1"/>
  <c r="X115" i="3"/>
  <c r="X77" i="3"/>
  <c r="E130" i="3"/>
  <c r="X96" i="3"/>
  <c r="X128" i="3"/>
  <c r="X100" i="3"/>
  <c r="X126" i="3"/>
  <c r="E133" i="3"/>
  <c r="X136" i="3"/>
  <c r="E113" i="3"/>
  <c r="E117" i="3"/>
  <c r="E122" i="3"/>
  <c r="X25" i="3"/>
  <c r="U101" i="2"/>
  <c r="U146" i="2"/>
  <c r="S120" i="2"/>
  <c r="E120" i="2" s="1"/>
  <c r="S136" i="2"/>
  <c r="E136" i="2" s="1"/>
  <c r="S13" i="2"/>
  <c r="E13" i="2" s="1"/>
  <c r="U74" i="2"/>
  <c r="S27" i="2"/>
  <c r="E27" i="2" s="1"/>
  <c r="X69" i="4"/>
  <c r="E61" i="4"/>
  <c r="V23" i="4"/>
  <c r="E23" i="4" s="1"/>
  <c r="V18" i="4"/>
  <c r="E18" i="4" s="1"/>
  <c r="V25" i="4"/>
  <c r="E25" i="4" s="1"/>
  <c r="V21" i="4"/>
  <c r="E21" i="4" s="1"/>
  <c r="V30" i="4"/>
  <c r="E30" i="4" s="1"/>
  <c r="X22" i="4"/>
  <c r="V17" i="4"/>
  <c r="E17" i="4" s="1"/>
  <c r="V20" i="4"/>
  <c r="E20" i="4" s="1"/>
  <c r="X30" i="4"/>
  <c r="V27" i="4"/>
  <c r="E27" i="4" s="1"/>
  <c r="V31" i="4"/>
  <c r="E31" i="4" s="1"/>
  <c r="E92" i="3"/>
  <c r="X114" i="3"/>
  <c r="X131" i="3"/>
  <c r="X99" i="3"/>
  <c r="X98" i="3"/>
  <c r="X104" i="3"/>
  <c r="X125" i="3"/>
  <c r="X112" i="3"/>
  <c r="X116" i="3"/>
  <c r="V16" i="3"/>
  <c r="E16" i="3" s="1"/>
  <c r="V28" i="3"/>
  <c r="E28" i="3" s="1"/>
  <c r="V12" i="3"/>
  <c r="E12" i="3" s="1"/>
  <c r="S110" i="2"/>
  <c r="E110" i="2" s="1"/>
  <c r="S149" i="2"/>
  <c r="E149" i="2" s="1"/>
  <c r="U114" i="2"/>
  <c r="U111" i="2"/>
  <c r="U108" i="2"/>
  <c r="U113" i="2"/>
  <c r="U122" i="2"/>
  <c r="U123" i="2"/>
  <c r="U117" i="2"/>
  <c r="U13" i="2"/>
  <c r="U31" i="2"/>
  <c r="U33" i="2"/>
  <c r="U35" i="2"/>
  <c r="U37" i="2"/>
  <c r="U39" i="2"/>
  <c r="U41" i="2"/>
  <c r="U43" i="2"/>
  <c r="U45" i="2"/>
  <c r="U47" i="2"/>
  <c r="U72" i="2"/>
  <c r="U26" i="2"/>
  <c r="U28" i="2"/>
  <c r="U32" i="2"/>
  <c r="U38" i="2"/>
  <c r="U40" i="2"/>
  <c r="U42" i="2"/>
  <c r="U44" i="2"/>
  <c r="U46" i="2"/>
  <c r="U69" i="2"/>
  <c r="T135" i="3" l="1"/>
  <c r="V135" i="3" s="1"/>
  <c r="E135" i="3" s="1"/>
  <c r="S140" i="2"/>
  <c r="E140" i="2" s="1"/>
  <c r="S109" i="2"/>
  <c r="E109" i="2" s="1"/>
  <c r="S131" i="2"/>
  <c r="E131" i="2" s="1"/>
  <c r="S146" i="2"/>
  <c r="E146" i="2" s="1"/>
  <c r="S101" i="2"/>
  <c r="E101" i="2" s="1"/>
  <c r="S142" i="2"/>
  <c r="E142" i="2" s="1"/>
  <c r="S145" i="2"/>
  <c r="E145" i="2" s="1"/>
  <c r="S102" i="2"/>
  <c r="E102" i="2" s="1"/>
  <c r="S125" i="3"/>
  <c r="V125" i="3" s="1"/>
  <c r="S116" i="3"/>
  <c r="V116" i="3" s="1"/>
  <c r="V65" i="4"/>
  <c r="E65" i="4" s="1"/>
  <c r="V52" i="4"/>
  <c r="E52" i="4" s="1"/>
  <c r="S125" i="2"/>
  <c r="E125" i="2" s="1"/>
  <c r="S144" i="2"/>
  <c r="E144" i="2" s="1"/>
  <c r="S134" i="2"/>
  <c r="E134" i="2" s="1"/>
  <c r="S56" i="2"/>
  <c r="E56" i="2" s="1"/>
  <c r="S74" i="2"/>
  <c r="E74" i="2" s="1"/>
  <c r="S40" i="2"/>
  <c r="E40" i="2" s="1"/>
  <c r="S106" i="2"/>
  <c r="E106" i="2" s="1"/>
  <c r="S141" i="2"/>
  <c r="E141" i="2" s="1"/>
  <c r="S24" i="2"/>
  <c r="E24" i="2" s="1"/>
  <c r="T80" i="4"/>
  <c r="S80" i="4"/>
  <c r="S56" i="4"/>
  <c r="V56" i="4" s="1"/>
  <c r="T56" i="4"/>
  <c r="T76" i="4"/>
  <c r="S76" i="4"/>
  <c r="S73" i="4"/>
  <c r="V73" i="4" s="1"/>
  <c r="T73" i="4"/>
  <c r="S24" i="4"/>
  <c r="T24" i="4"/>
  <c r="S28" i="4"/>
  <c r="T28" i="4"/>
  <c r="T84" i="3"/>
  <c r="V84" i="3" s="1"/>
  <c r="E84" i="3" s="1"/>
  <c r="S44" i="3"/>
  <c r="V44" i="3" s="1"/>
  <c r="E44" i="3" s="1"/>
  <c r="T27" i="3"/>
  <c r="V27" i="3" s="1"/>
  <c r="E27" i="3" s="1"/>
  <c r="S69" i="2"/>
  <c r="E69" i="2" s="1"/>
  <c r="S47" i="2"/>
  <c r="E47" i="2" s="1"/>
  <c r="S84" i="2"/>
  <c r="E84" i="2" s="1"/>
  <c r="S42" i="2"/>
  <c r="E42" i="2" s="1"/>
  <c r="E81" i="4"/>
  <c r="E57" i="4"/>
  <c r="E73" i="4"/>
  <c r="E46" i="4"/>
  <c r="E56" i="4"/>
  <c r="E79" i="3"/>
  <c r="E81" i="3"/>
  <c r="E103" i="3"/>
  <c r="E118" i="3"/>
  <c r="E125" i="3"/>
  <c r="E101" i="3"/>
  <c r="E132" i="3"/>
  <c r="E139" i="3"/>
  <c r="E86" i="3"/>
  <c r="E104" i="3"/>
  <c r="E109" i="3"/>
  <c r="E116" i="3"/>
  <c r="V29" i="3"/>
  <c r="E29" i="3" s="1"/>
  <c r="E60" i="1"/>
  <c r="I41" i="1"/>
  <c r="I52" i="1"/>
  <c r="P52" i="1" s="1"/>
  <c r="S52" i="1" s="1"/>
  <c r="I58" i="1"/>
  <c r="P58" i="1" s="1"/>
  <c r="S58" i="1" s="1"/>
  <c r="I62" i="1"/>
  <c r="P62" i="1" s="1"/>
  <c r="S62" i="1" s="1"/>
  <c r="I57" i="1"/>
  <c r="P57" i="1" s="1"/>
  <c r="S57" i="1" s="1"/>
  <c r="I59" i="1"/>
  <c r="P59" i="1" s="1"/>
  <c r="S59" i="1" s="1"/>
  <c r="I56" i="1"/>
  <c r="P56" i="1" s="1"/>
  <c r="S56" i="1" s="1"/>
  <c r="I47" i="1"/>
  <c r="P47" i="1" s="1"/>
  <c r="S47" i="1" s="1"/>
  <c r="I37" i="1"/>
  <c r="P37" i="1" s="1"/>
  <c r="I24" i="1"/>
  <c r="P24" i="1" s="1"/>
  <c r="I17" i="1"/>
  <c r="P17" i="1" s="1"/>
  <c r="I33" i="1"/>
  <c r="P33" i="1" s="1"/>
  <c r="I21" i="1"/>
  <c r="P21" i="1" s="1"/>
  <c r="I20" i="1"/>
  <c r="P20" i="1" s="1"/>
  <c r="I11" i="1"/>
  <c r="P11" i="1" s="1"/>
  <c r="I12" i="1"/>
  <c r="P12" i="1" s="1"/>
  <c r="I10" i="1"/>
  <c r="P10" i="1" s="1"/>
  <c r="I9" i="1"/>
  <c r="P9" i="1" s="1"/>
  <c r="G49" i="4"/>
  <c r="J49" i="4" s="1"/>
  <c r="G60" i="4"/>
  <c r="J60" i="4" s="1"/>
  <c r="G75" i="4"/>
  <c r="G55" i="4"/>
  <c r="J55" i="4" s="1"/>
  <c r="G48" i="4"/>
  <c r="J48" i="4" s="1"/>
  <c r="G47" i="4"/>
  <c r="J47" i="4" s="1"/>
  <c r="G66" i="4"/>
  <c r="G53" i="4"/>
  <c r="G40" i="4"/>
  <c r="J40" i="4" s="1"/>
  <c r="G50" i="4"/>
  <c r="J50" i="4" s="1"/>
  <c r="G51" i="4"/>
  <c r="J51" i="4" s="1"/>
  <c r="G42" i="4"/>
  <c r="J42" i="4" s="1"/>
  <c r="G44" i="4"/>
  <c r="J44" i="4" s="1"/>
  <c r="G41" i="4"/>
  <c r="J41" i="4" s="1"/>
  <c r="G43" i="4"/>
  <c r="G39" i="4"/>
  <c r="J39" i="4" s="1"/>
  <c r="G16" i="4"/>
  <c r="J16" i="4" s="1"/>
  <c r="G15" i="4"/>
  <c r="J15" i="4" s="1"/>
  <c r="G12" i="4"/>
  <c r="G13" i="4"/>
  <c r="G11" i="4"/>
  <c r="J11" i="4" s="1"/>
  <c r="G10" i="4"/>
  <c r="J10" i="4" s="1"/>
  <c r="G9" i="4"/>
  <c r="J9" i="4" s="1"/>
  <c r="G8" i="4"/>
  <c r="J8" i="4" s="1"/>
  <c r="G73" i="3"/>
  <c r="J73" i="3" s="1"/>
  <c r="G129" i="3"/>
  <c r="X129" i="3" s="1"/>
  <c r="G123" i="3"/>
  <c r="G85" i="3"/>
  <c r="J85" i="3" s="1"/>
  <c r="G82" i="3"/>
  <c r="G105" i="3"/>
  <c r="G110" i="3"/>
  <c r="X110" i="3" s="1"/>
  <c r="G108" i="3"/>
  <c r="J108" i="3" s="1"/>
  <c r="G69" i="3"/>
  <c r="J69" i="3" s="1"/>
  <c r="G83" i="3"/>
  <c r="J83" i="3" s="1"/>
  <c r="G71" i="3"/>
  <c r="G72" i="3"/>
  <c r="G78" i="3"/>
  <c r="G76" i="3"/>
  <c r="J76" i="3" s="1"/>
  <c r="G67" i="3"/>
  <c r="J67" i="3" s="1"/>
  <c r="G95" i="3"/>
  <c r="X95" i="3" s="1"/>
  <c r="G64" i="3"/>
  <c r="J64" i="3" s="1"/>
  <c r="G74" i="3"/>
  <c r="J74" i="3" s="1"/>
  <c r="G66" i="3"/>
  <c r="J66" i="3" s="1"/>
  <c r="G62" i="3"/>
  <c r="J62" i="3" s="1"/>
  <c r="G61" i="3"/>
  <c r="J61" i="3" s="1"/>
  <c r="G63" i="3"/>
  <c r="J63" i="3" s="1"/>
  <c r="G90" i="3"/>
  <c r="J90" i="3" s="1"/>
  <c r="G65" i="3"/>
  <c r="J65" i="3" s="1"/>
  <c r="G68" i="3"/>
  <c r="J68" i="3" s="1"/>
  <c r="G89" i="3"/>
  <c r="J89" i="3" s="1"/>
  <c r="G60" i="3"/>
  <c r="J60" i="3" s="1"/>
  <c r="G59" i="3"/>
  <c r="J59" i="3" s="1"/>
  <c r="G47" i="3"/>
  <c r="J47" i="3" s="1"/>
  <c r="G22" i="3"/>
  <c r="J22" i="3" s="1"/>
  <c r="G24" i="3"/>
  <c r="J24" i="3" s="1"/>
  <c r="G17" i="3"/>
  <c r="G23" i="3"/>
  <c r="G37" i="3"/>
  <c r="J37" i="3" s="1"/>
  <c r="G14" i="3"/>
  <c r="J14" i="3" s="1"/>
  <c r="G19" i="3"/>
  <c r="J19" i="3" s="1"/>
  <c r="G15" i="3"/>
  <c r="G13" i="3"/>
  <c r="J13" i="3" s="1"/>
  <c r="G11" i="3"/>
  <c r="G9" i="3"/>
  <c r="G10" i="3"/>
  <c r="J10" i="3" s="1"/>
  <c r="G8" i="3"/>
  <c r="J8" i="3" s="1"/>
  <c r="G115" i="2"/>
  <c r="P115" i="2" s="1"/>
  <c r="G100" i="2"/>
  <c r="P100" i="2" s="1"/>
  <c r="G98" i="2"/>
  <c r="P98" i="2" s="1"/>
  <c r="G97" i="2"/>
  <c r="P97" i="2" s="1"/>
  <c r="G104" i="2"/>
  <c r="U104" i="2" s="1"/>
  <c r="G96" i="2"/>
  <c r="P96" i="2" s="1"/>
  <c r="G95" i="2"/>
  <c r="P95" i="2" s="1"/>
  <c r="G91" i="2"/>
  <c r="G94" i="2"/>
  <c r="P94" i="2" s="1"/>
  <c r="G93" i="2"/>
  <c r="P93" i="2" s="1"/>
  <c r="G8" i="2"/>
  <c r="P8" i="2" s="1"/>
  <c r="G20" i="2"/>
  <c r="P20" i="2" s="1"/>
  <c r="G17" i="2"/>
  <c r="P17" i="2" s="1"/>
  <c r="G23" i="2"/>
  <c r="G10" i="2"/>
  <c r="P10" i="2" s="1"/>
  <c r="G29" i="2"/>
  <c r="P29" i="2" s="1"/>
  <c r="G16" i="2"/>
  <c r="P16" i="2" s="1"/>
  <c r="G19" i="2"/>
  <c r="G18" i="2"/>
  <c r="P18" i="2" s="1"/>
  <c r="G11" i="2"/>
  <c r="P11" i="2" s="1"/>
  <c r="G46" i="1"/>
  <c r="P46" i="1" s="1"/>
  <c r="S46" i="1" s="1"/>
  <c r="G44" i="1"/>
  <c r="P44" i="1" s="1"/>
  <c r="S44" i="1" s="1"/>
  <c r="G45" i="1"/>
  <c r="P45" i="1" s="1"/>
  <c r="S45" i="1" s="1"/>
  <c r="G50" i="1"/>
  <c r="P50" i="1" s="1"/>
  <c r="S50" i="1" s="1"/>
  <c r="G41" i="1"/>
  <c r="P41" i="1" s="1"/>
  <c r="S41" i="1" s="1"/>
  <c r="G49" i="1"/>
  <c r="P49" i="1" s="1"/>
  <c r="S49" i="1" s="1"/>
  <c r="G43" i="1"/>
  <c r="P43" i="1" s="1"/>
  <c r="S43" i="1" s="1"/>
  <c r="G42" i="1"/>
  <c r="P42" i="1" s="1"/>
  <c r="S42" i="1" s="1"/>
  <c r="V76" i="4" l="1"/>
  <c r="E76" i="4" s="1"/>
  <c r="V80" i="4"/>
  <c r="E80" i="4" s="1"/>
  <c r="P23" i="2"/>
  <c r="U23" i="2"/>
  <c r="S154" i="2"/>
  <c r="E154" i="2" s="1"/>
  <c r="S160" i="2"/>
  <c r="E160" i="2" s="1"/>
  <c r="S117" i="2"/>
  <c r="E117" i="2" s="1"/>
  <c r="S132" i="2"/>
  <c r="E132" i="2" s="1"/>
  <c r="S107" i="2"/>
  <c r="E107" i="2" s="1"/>
  <c r="S119" i="2"/>
  <c r="E119" i="2" s="1"/>
  <c r="E50" i="1"/>
  <c r="E57" i="1"/>
  <c r="E49" i="1"/>
  <c r="E52" i="1"/>
  <c r="E56" i="1"/>
  <c r="E58" i="1"/>
  <c r="T39" i="4"/>
  <c r="S39" i="4"/>
  <c r="T41" i="4"/>
  <c r="S41" i="4"/>
  <c r="V41" i="4" s="1"/>
  <c r="S42" i="4"/>
  <c r="T42" i="4"/>
  <c r="T50" i="4"/>
  <c r="S50" i="4"/>
  <c r="V50" i="4" s="1"/>
  <c r="X56" i="4"/>
  <c r="J53" i="4"/>
  <c r="S47" i="4"/>
  <c r="T47" i="4"/>
  <c r="T55" i="4"/>
  <c r="S55" i="4"/>
  <c r="S60" i="4"/>
  <c r="T60" i="4"/>
  <c r="X41" i="4"/>
  <c r="J43" i="4"/>
  <c r="T44" i="4"/>
  <c r="S44" i="4"/>
  <c r="V44" i="4" s="1"/>
  <c r="S51" i="4"/>
  <c r="T51" i="4"/>
  <c r="T40" i="4"/>
  <c r="S40" i="4"/>
  <c r="V40" i="4" s="1"/>
  <c r="J66" i="4"/>
  <c r="X66" i="4"/>
  <c r="S48" i="4"/>
  <c r="T48" i="4"/>
  <c r="X73" i="4"/>
  <c r="J75" i="4"/>
  <c r="X75" i="4"/>
  <c r="S49" i="4"/>
  <c r="T49" i="4"/>
  <c r="S8" i="4"/>
  <c r="T8" i="4"/>
  <c r="T10" i="4"/>
  <c r="S10" i="4"/>
  <c r="X16" i="4"/>
  <c r="J13" i="4"/>
  <c r="T15" i="4"/>
  <c r="S15" i="4"/>
  <c r="V28" i="4"/>
  <c r="E28" i="4" s="1"/>
  <c r="V24" i="4"/>
  <c r="E24" i="4" s="1"/>
  <c r="S9" i="4"/>
  <c r="T9" i="4"/>
  <c r="S11" i="4"/>
  <c r="T11" i="4"/>
  <c r="X12" i="4"/>
  <c r="J12" i="4"/>
  <c r="S16" i="4"/>
  <c r="T16" i="4"/>
  <c r="J82" i="3"/>
  <c r="X82" i="3"/>
  <c r="J123" i="3"/>
  <c r="X123" i="3"/>
  <c r="T60" i="3"/>
  <c r="S60" i="3"/>
  <c r="S59" i="3"/>
  <c r="T59" i="3"/>
  <c r="T89" i="3"/>
  <c r="S89" i="3"/>
  <c r="T65" i="3"/>
  <c r="S65" i="3"/>
  <c r="S63" i="3"/>
  <c r="T63" i="3"/>
  <c r="V63" i="3" s="1"/>
  <c r="T62" i="3"/>
  <c r="S62" i="3"/>
  <c r="T74" i="3"/>
  <c r="S74" i="3"/>
  <c r="V74" i="3" s="1"/>
  <c r="X92" i="3"/>
  <c r="J95" i="3"/>
  <c r="S76" i="3"/>
  <c r="T76" i="3"/>
  <c r="V76" i="3" s="1"/>
  <c r="X78" i="3"/>
  <c r="J72" i="3"/>
  <c r="T83" i="3"/>
  <c r="S83" i="3"/>
  <c r="V83" i="3" s="1"/>
  <c r="S108" i="3"/>
  <c r="T108" i="3"/>
  <c r="X102" i="3"/>
  <c r="J105" i="3"/>
  <c r="S85" i="3"/>
  <c r="T85" i="3"/>
  <c r="X127" i="3"/>
  <c r="J129" i="3"/>
  <c r="T68" i="3"/>
  <c r="S68" i="3"/>
  <c r="S90" i="3"/>
  <c r="T90" i="3"/>
  <c r="V90" i="3" s="1"/>
  <c r="E90" i="3" s="1"/>
  <c r="S61" i="3"/>
  <c r="T61" i="3"/>
  <c r="S66" i="3"/>
  <c r="T66" i="3"/>
  <c r="V66" i="3" s="1"/>
  <c r="E66" i="3" s="1"/>
  <c r="T64" i="3"/>
  <c r="S64" i="3"/>
  <c r="S67" i="3"/>
  <c r="T67" i="3"/>
  <c r="V67" i="3" s="1"/>
  <c r="E67" i="3" s="1"/>
  <c r="X73" i="3"/>
  <c r="J78" i="3"/>
  <c r="X69" i="3"/>
  <c r="J71" i="3"/>
  <c r="T69" i="3"/>
  <c r="S69" i="3"/>
  <c r="X107" i="3"/>
  <c r="J110" i="3"/>
  <c r="S82" i="3"/>
  <c r="T82" i="3"/>
  <c r="T123" i="3"/>
  <c r="S123" i="3"/>
  <c r="V123" i="3" s="1"/>
  <c r="S73" i="3"/>
  <c r="T73" i="3"/>
  <c r="S10" i="3"/>
  <c r="T10" i="3"/>
  <c r="V10" i="3" s="1"/>
  <c r="E10" i="3" s="1"/>
  <c r="X10" i="3"/>
  <c r="J11" i="3"/>
  <c r="J15" i="3"/>
  <c r="X15" i="3"/>
  <c r="T14" i="3"/>
  <c r="S14" i="3"/>
  <c r="X29" i="3"/>
  <c r="J23" i="3"/>
  <c r="S24" i="3"/>
  <c r="T24" i="3"/>
  <c r="S47" i="3"/>
  <c r="T47" i="3"/>
  <c r="S8" i="3"/>
  <c r="T8" i="3"/>
  <c r="X17" i="3"/>
  <c r="J9" i="3"/>
  <c r="T13" i="3"/>
  <c r="S13" i="3"/>
  <c r="S19" i="3"/>
  <c r="T19" i="3"/>
  <c r="V19" i="3" s="1"/>
  <c r="E19" i="3" s="1"/>
  <c r="S37" i="3"/>
  <c r="T37" i="3"/>
  <c r="X18" i="3"/>
  <c r="J17" i="3"/>
  <c r="S22" i="3"/>
  <c r="T22" i="3"/>
  <c r="U92" i="2"/>
  <c r="S91" i="2"/>
  <c r="E91" i="2" s="1"/>
  <c r="U96" i="2"/>
  <c r="S98" i="2"/>
  <c r="E98" i="2" s="1"/>
  <c r="U109" i="2"/>
  <c r="U115" i="2"/>
  <c r="S133" i="2"/>
  <c r="E133" i="2" s="1"/>
  <c r="S111" i="2"/>
  <c r="E111" i="2" s="1"/>
  <c r="S128" i="2"/>
  <c r="E128" i="2" s="1"/>
  <c r="S112" i="2"/>
  <c r="E112" i="2" s="1"/>
  <c r="S153" i="2"/>
  <c r="E153" i="2" s="1"/>
  <c r="S97" i="2"/>
  <c r="E97" i="2" s="1"/>
  <c r="S25" i="2"/>
  <c r="E25" i="2" s="1"/>
  <c r="S83" i="2"/>
  <c r="E83" i="2" s="1"/>
  <c r="S51" i="2"/>
  <c r="E51" i="2" s="1"/>
  <c r="S66" i="2"/>
  <c r="E66" i="2" s="1"/>
  <c r="S73" i="2"/>
  <c r="E73" i="2" s="1"/>
  <c r="S77" i="2"/>
  <c r="E77" i="2" s="1"/>
  <c r="S36" i="2"/>
  <c r="E36" i="2" s="1"/>
  <c r="S68" i="2"/>
  <c r="E68" i="2" s="1"/>
  <c r="U22" i="2"/>
  <c r="S16" i="2"/>
  <c r="E16" i="2" s="1"/>
  <c r="U18" i="2"/>
  <c r="S8" i="2"/>
  <c r="E8" i="2" s="1"/>
  <c r="S75" i="2"/>
  <c r="E75" i="2" s="1"/>
  <c r="S85" i="2"/>
  <c r="E85" i="2" s="1"/>
  <c r="U12" i="2"/>
  <c r="U30" i="2"/>
  <c r="U24" i="2"/>
  <c r="S52" i="2"/>
  <c r="E52" i="2" s="1"/>
  <c r="S78" i="2"/>
  <c r="E78" i="2" s="1"/>
  <c r="S67" i="2"/>
  <c r="E67" i="2" s="1"/>
  <c r="S55" i="2"/>
  <c r="E55" i="2" s="1"/>
  <c r="E43" i="1"/>
  <c r="E45" i="1"/>
  <c r="E59" i="1"/>
  <c r="E62" i="1"/>
  <c r="X51" i="4"/>
  <c r="X44" i="4"/>
  <c r="X50" i="4"/>
  <c r="X28" i="4"/>
  <c r="X29" i="4"/>
  <c r="X13" i="4"/>
  <c r="X28" i="3"/>
  <c r="X33" i="3"/>
  <c r="X14" i="3"/>
  <c r="U106" i="2"/>
  <c r="U102" i="2"/>
  <c r="U99" i="2"/>
  <c r="U98" i="2"/>
  <c r="U34" i="2"/>
  <c r="U36" i="2"/>
  <c r="U17" i="2"/>
  <c r="U14" i="2"/>
  <c r="U15" i="2"/>
  <c r="E48" i="1"/>
  <c r="X42" i="4"/>
  <c r="X47" i="4"/>
  <c r="E44" i="4"/>
  <c r="X48" i="4"/>
  <c r="X40" i="4"/>
  <c r="E40" i="4"/>
  <c r="X52" i="4"/>
  <c r="X54" i="4"/>
  <c r="X65" i="4"/>
  <c r="X76" i="4"/>
  <c r="X39" i="4"/>
  <c r="E41" i="4"/>
  <c r="X45" i="4"/>
  <c r="X43" i="4"/>
  <c r="E50" i="4"/>
  <c r="X46" i="4"/>
  <c r="X49" i="4"/>
  <c r="X53" i="4"/>
  <c r="X61" i="4"/>
  <c r="X72" i="4"/>
  <c r="X10" i="4"/>
  <c r="V9" i="4"/>
  <c r="E9" i="4" s="1"/>
  <c r="V11" i="4"/>
  <c r="E11" i="4" s="1"/>
  <c r="X11" i="4"/>
  <c r="X14" i="4"/>
  <c r="V16" i="4"/>
  <c r="E16" i="4" s="1"/>
  <c r="X27" i="4"/>
  <c r="X8" i="4"/>
  <c r="V8" i="4"/>
  <c r="E8" i="4" s="1"/>
  <c r="X9" i="4"/>
  <c r="V10" i="4"/>
  <c r="E10" i="4" s="1"/>
  <c r="X15" i="4"/>
  <c r="X23" i="4"/>
  <c r="V15" i="4"/>
  <c r="E15" i="4" s="1"/>
  <c r="X60" i="3"/>
  <c r="X62" i="3"/>
  <c r="X66" i="3"/>
  <c r="X63" i="3"/>
  <c r="X70" i="3"/>
  <c r="X72" i="3"/>
  <c r="X68" i="3"/>
  <c r="X76" i="3"/>
  <c r="X87" i="3"/>
  <c r="X94" i="3"/>
  <c r="X103" i="3"/>
  <c r="X106" i="3"/>
  <c r="X121" i="3"/>
  <c r="X130" i="3"/>
  <c r="X59" i="3"/>
  <c r="X61" i="3"/>
  <c r="X65" i="3"/>
  <c r="X67" i="3"/>
  <c r="E63" i="3"/>
  <c r="X64" i="3"/>
  <c r="X71" i="3"/>
  <c r="E74" i="3"/>
  <c r="X74" i="3"/>
  <c r="X75" i="3"/>
  <c r="E76" i="3"/>
  <c r="X80" i="3"/>
  <c r="X93" i="3"/>
  <c r="X101" i="3"/>
  <c r="X97" i="3"/>
  <c r="X111" i="3"/>
  <c r="X124" i="3"/>
  <c r="X11" i="3"/>
  <c r="X12" i="3"/>
  <c r="X16" i="3"/>
  <c r="X19" i="3"/>
  <c r="X22" i="3"/>
  <c r="X26" i="3"/>
  <c r="V24" i="3"/>
  <c r="E24" i="3" s="1"/>
  <c r="X30" i="3"/>
  <c r="V47" i="3"/>
  <c r="E47" i="3" s="1"/>
  <c r="X8" i="3"/>
  <c r="V8" i="3"/>
  <c r="E8" i="3" s="1"/>
  <c r="X9" i="3"/>
  <c r="X13" i="3"/>
  <c r="X20" i="3"/>
  <c r="X21" i="3"/>
  <c r="X24" i="3"/>
  <c r="X23" i="3"/>
  <c r="V22" i="3"/>
  <c r="E22" i="3" s="1"/>
  <c r="U91" i="2"/>
  <c r="U95" i="2"/>
  <c r="U124" i="2"/>
  <c r="U103" i="2"/>
  <c r="U140" i="2"/>
  <c r="U93" i="2"/>
  <c r="U94" i="2"/>
  <c r="U97" i="2"/>
  <c r="U100" i="2"/>
  <c r="U110" i="2"/>
  <c r="U21" i="2"/>
  <c r="U20" i="2"/>
  <c r="S10" i="2"/>
  <c r="E10" i="2" s="1"/>
  <c r="U9" i="2"/>
  <c r="U27" i="2"/>
  <c r="U11" i="2"/>
  <c r="U10" i="2"/>
  <c r="S19" i="2"/>
  <c r="E19" i="2" s="1"/>
  <c r="U29" i="2"/>
  <c r="U19" i="2"/>
  <c r="U25" i="2"/>
  <c r="S20" i="2"/>
  <c r="E20" i="2" s="1"/>
  <c r="U16" i="2"/>
  <c r="V49" i="4" l="1"/>
  <c r="V37" i="3"/>
  <c r="E37" i="3" s="1"/>
  <c r="V13" i="3"/>
  <c r="E13" i="3" s="1"/>
  <c r="V14" i="3"/>
  <c r="E14" i="3" s="1"/>
  <c r="V73" i="3"/>
  <c r="V82" i="3"/>
  <c r="V69" i="3"/>
  <c r="V64" i="3"/>
  <c r="E64" i="3" s="1"/>
  <c r="V61" i="3"/>
  <c r="E61" i="3" s="1"/>
  <c r="V68" i="3"/>
  <c r="E68" i="3" s="1"/>
  <c r="V85" i="3"/>
  <c r="V108" i="3"/>
  <c r="V62" i="3"/>
  <c r="E62" i="3" s="1"/>
  <c r="V39" i="4"/>
  <c r="E39" i="4" s="1"/>
  <c r="S104" i="2"/>
  <c r="E104" i="2" s="1"/>
  <c r="S94" i="2"/>
  <c r="E94" i="2" s="1"/>
  <c r="S100" i="2"/>
  <c r="E100" i="2" s="1"/>
  <c r="S95" i="2"/>
  <c r="E95" i="2" s="1"/>
  <c r="S66" i="4"/>
  <c r="T66" i="4"/>
  <c r="V48" i="4"/>
  <c r="E48" i="4" s="1"/>
  <c r="V51" i="4"/>
  <c r="E51" i="4" s="1"/>
  <c r="V60" i="4"/>
  <c r="V55" i="4"/>
  <c r="V47" i="4"/>
  <c r="E47" i="4" s="1"/>
  <c r="V42" i="4"/>
  <c r="E42" i="4" s="1"/>
  <c r="S75" i="4"/>
  <c r="T75" i="4"/>
  <c r="S43" i="4"/>
  <c r="T43" i="4"/>
  <c r="S53" i="4"/>
  <c r="T53" i="4"/>
  <c r="T12" i="4"/>
  <c r="S12" i="4"/>
  <c r="S13" i="4"/>
  <c r="T13" i="4"/>
  <c r="V65" i="3"/>
  <c r="E65" i="3" s="1"/>
  <c r="V89" i="3"/>
  <c r="E89" i="3" s="1"/>
  <c r="V59" i="3"/>
  <c r="E59" i="3" s="1"/>
  <c r="V60" i="3"/>
  <c r="E60" i="3" s="1"/>
  <c r="S110" i="3"/>
  <c r="T110" i="3"/>
  <c r="S71" i="3"/>
  <c r="T71" i="3"/>
  <c r="V71" i="3" s="1"/>
  <c r="T78" i="3"/>
  <c r="S78" i="3"/>
  <c r="T129" i="3"/>
  <c r="S129" i="3"/>
  <c r="V129" i="3" s="1"/>
  <c r="E129" i="3" s="1"/>
  <c r="S105" i="3"/>
  <c r="T105" i="3"/>
  <c r="T72" i="3"/>
  <c r="S72" i="3"/>
  <c r="V72" i="3" s="1"/>
  <c r="E72" i="3" s="1"/>
  <c r="S95" i="3"/>
  <c r="T95" i="3"/>
  <c r="S15" i="3"/>
  <c r="T15" i="3"/>
  <c r="T17" i="3"/>
  <c r="S17" i="3"/>
  <c r="S9" i="3"/>
  <c r="T9" i="3"/>
  <c r="T23" i="3"/>
  <c r="S23" i="3"/>
  <c r="V23" i="3" s="1"/>
  <c r="E23" i="3" s="1"/>
  <c r="T11" i="3"/>
  <c r="S11" i="3"/>
  <c r="V11" i="3" s="1"/>
  <c r="E11" i="3" s="1"/>
  <c r="S115" i="2"/>
  <c r="E115" i="2" s="1"/>
  <c r="E44" i="1"/>
  <c r="E46" i="1"/>
  <c r="E55" i="4"/>
  <c r="E49" i="4"/>
  <c r="E60" i="4"/>
  <c r="E73" i="3"/>
  <c r="E82" i="3"/>
  <c r="E69" i="3"/>
  <c r="E85" i="3"/>
  <c r="E108" i="3"/>
  <c r="E83" i="3"/>
  <c r="E123" i="3"/>
  <c r="E71" i="3"/>
  <c r="E47" i="1"/>
  <c r="E41" i="1"/>
  <c r="V17" i="3" l="1"/>
  <c r="E17" i="3" s="1"/>
  <c r="V95" i="3"/>
  <c r="E95" i="3" s="1"/>
  <c r="V105" i="3"/>
  <c r="E105" i="3" s="1"/>
  <c r="V78" i="3"/>
  <c r="E78" i="3" s="1"/>
  <c r="V110" i="3"/>
  <c r="E110" i="3" s="1"/>
  <c r="V12" i="4"/>
  <c r="E12" i="4" s="1"/>
  <c r="S96" i="2"/>
  <c r="E96" i="2" s="1"/>
  <c r="S17" i="2"/>
  <c r="E17" i="2" s="1"/>
  <c r="S93" i="2"/>
  <c r="E93" i="2" s="1"/>
  <c r="S29" i="2"/>
  <c r="E29" i="2" s="1"/>
  <c r="V53" i="4"/>
  <c r="E53" i="4" s="1"/>
  <c r="V43" i="4"/>
  <c r="E43" i="4" s="1"/>
  <c r="V75" i="4"/>
  <c r="E75" i="4" s="1"/>
  <c r="V66" i="4"/>
  <c r="E66" i="4" s="1"/>
  <c r="V13" i="4"/>
  <c r="E13" i="4" s="1"/>
  <c r="V9" i="3"/>
  <c r="E9" i="3" s="1"/>
  <c r="V15" i="3"/>
  <c r="E15" i="3" s="1"/>
  <c r="S18" i="2"/>
  <c r="E18" i="2" s="1"/>
  <c r="S11" i="2"/>
  <c r="E11" i="2" s="1"/>
  <c r="S23" i="2"/>
  <c r="E23" i="2" s="1"/>
  <c r="E42" i="1"/>
  <c r="S11" i="1"/>
  <c r="E11" i="1" s="1"/>
  <c r="S12" i="1"/>
  <c r="E12" i="1" s="1"/>
  <c r="S20" i="1"/>
  <c r="E20" i="1" s="1"/>
  <c r="S33" i="1"/>
  <c r="E33" i="1" s="1"/>
  <c r="S24" i="1"/>
  <c r="E24" i="1" s="1"/>
  <c r="S21" i="1"/>
  <c r="E21" i="1" s="1"/>
  <c r="S17" i="1"/>
  <c r="E17" i="1" s="1"/>
  <c r="S37" i="1"/>
  <c r="E37" i="1" s="1"/>
  <c r="S9" i="1"/>
  <c r="E9" i="1" s="1"/>
  <c r="O27" i="1"/>
  <c r="O36" i="1"/>
  <c r="O29" i="1"/>
  <c r="O16" i="1"/>
  <c r="O10" i="1"/>
  <c r="O13" i="1"/>
  <c r="O34" i="1"/>
  <c r="O30" i="1"/>
  <c r="R34" i="1" l="1"/>
  <c r="Q34" i="1"/>
  <c r="S34" i="1" s="1"/>
  <c r="E34" i="1" s="1"/>
  <c r="R29" i="1"/>
  <c r="Q29" i="1"/>
  <c r="Q30" i="1"/>
  <c r="R30" i="1"/>
  <c r="Q16" i="1"/>
  <c r="R16" i="1"/>
  <c r="Q27" i="1"/>
  <c r="S27" i="1" s="1"/>
  <c r="E27" i="1" s="1"/>
  <c r="R27" i="1"/>
  <c r="Q10" i="1"/>
  <c r="S10" i="1" s="1"/>
  <c r="E10" i="1" s="1"/>
  <c r="R10" i="1"/>
  <c r="R36" i="1"/>
  <c r="Q36" i="1"/>
  <c r="R13" i="1"/>
  <c r="Q13" i="1"/>
  <c r="S13" i="1" s="1"/>
  <c r="E13" i="1" s="1"/>
  <c r="S29" i="1"/>
  <c r="E29" i="1" s="1"/>
  <c r="S30" i="1" l="1"/>
  <c r="E30" i="1" s="1"/>
  <c r="S36" i="1"/>
  <c r="E36" i="1" s="1"/>
  <c r="S16" i="1"/>
  <c r="E16" i="1" s="1"/>
</calcChain>
</file>

<file path=xl/sharedStrings.xml><?xml version="1.0" encoding="utf-8"?>
<sst xmlns="http://schemas.openxmlformats.org/spreadsheetml/2006/main" count="1155" uniqueCount="611">
  <si>
    <t>Tristart</t>
  </si>
  <si>
    <t>Soljai</t>
  </si>
  <si>
    <t>Waterman</t>
  </si>
  <si>
    <t>Scholes J&amp;I</t>
  </si>
  <si>
    <t>Daniel</t>
  </si>
  <si>
    <t>Winterhalder</t>
  </si>
  <si>
    <t>Richmond House</t>
  </si>
  <si>
    <t>Aoife</t>
  </si>
  <si>
    <t>Kerry</t>
  </si>
  <si>
    <t>Leah</t>
  </si>
  <si>
    <t>Wilbur</t>
  </si>
  <si>
    <t>Summerson</t>
  </si>
  <si>
    <t>Burley Woodhead School</t>
  </si>
  <si>
    <t>Kiera</t>
  </si>
  <si>
    <t>King</t>
  </si>
  <si>
    <t>LBT</t>
  </si>
  <si>
    <t>Olivia</t>
  </si>
  <si>
    <t>Tiffany</t>
  </si>
  <si>
    <t>Bingley Harriers</t>
  </si>
  <si>
    <t>Tom</t>
  </si>
  <si>
    <t>Arthurs</t>
  </si>
  <si>
    <t>Alice</t>
  </si>
  <si>
    <t>Crosby</t>
  </si>
  <si>
    <t>Poppleton Ousebank</t>
  </si>
  <si>
    <t>Leo</t>
  </si>
  <si>
    <t>Stockley</t>
  </si>
  <si>
    <t>Kalem</t>
  </si>
  <si>
    <t>Bennett</t>
  </si>
  <si>
    <t>Hull &amp; ER Panthers</t>
  </si>
  <si>
    <t>Libby</t>
  </si>
  <si>
    <t>Walker</t>
  </si>
  <si>
    <t>Robyn</t>
  </si>
  <si>
    <t>Hill</t>
  </si>
  <si>
    <t>Thornton Primary School</t>
  </si>
  <si>
    <t>Bobby</t>
  </si>
  <si>
    <t>Dixon</t>
  </si>
  <si>
    <t>Embsay Primary</t>
  </si>
  <si>
    <t>Emma</t>
  </si>
  <si>
    <t>Casey-Marten</t>
  </si>
  <si>
    <t>McQuillen Strong</t>
  </si>
  <si>
    <t>St Paul's</t>
  </si>
  <si>
    <t>Anthony</t>
  </si>
  <si>
    <t>Eastwood</t>
  </si>
  <si>
    <t>Rothwell St.Marys</t>
  </si>
  <si>
    <t>Aurora</t>
  </si>
  <si>
    <t>Brown</t>
  </si>
  <si>
    <t>Thorner</t>
  </si>
  <si>
    <t>Hugo</t>
  </si>
  <si>
    <t>Stonelake</t>
  </si>
  <si>
    <t>Ceara</t>
  </si>
  <si>
    <t>Sexton</t>
  </si>
  <si>
    <t>Immaculate Heart of Mary</t>
  </si>
  <si>
    <t>Mimi</t>
  </si>
  <si>
    <t>Morrin</t>
  </si>
  <si>
    <t>Oliver</t>
  </si>
  <si>
    <t>Akers</t>
  </si>
  <si>
    <t>Holme Valley Wheelers</t>
  </si>
  <si>
    <t>Sophie</t>
  </si>
  <si>
    <t>Holmfirth Harriers</t>
  </si>
  <si>
    <t>Isaac</t>
  </si>
  <si>
    <t>Tilly</t>
  </si>
  <si>
    <t>Stones</t>
  </si>
  <si>
    <t>Thomas</t>
  </si>
  <si>
    <t>Plant</t>
  </si>
  <si>
    <t>Harrogate Swimming Club</t>
  </si>
  <si>
    <t>Charlie</t>
  </si>
  <si>
    <t>Cross</t>
  </si>
  <si>
    <t xml:space="preserve">Daniel </t>
  </si>
  <si>
    <t>Jones</t>
  </si>
  <si>
    <t>Alwoodley Primary</t>
  </si>
  <si>
    <t>Charlotte</t>
  </si>
  <si>
    <t>Parris</t>
  </si>
  <si>
    <t>Ashville</t>
  </si>
  <si>
    <t>Scholefield</t>
  </si>
  <si>
    <t>Eve</t>
  </si>
  <si>
    <t>Bryony</t>
  </si>
  <si>
    <t>Hutton</t>
  </si>
  <si>
    <t>Wetherby Runners AC</t>
  </si>
  <si>
    <t>George</t>
  </si>
  <si>
    <t>Harris</t>
  </si>
  <si>
    <t>Kippax Ash Tree</t>
  </si>
  <si>
    <t>Freya</t>
  </si>
  <si>
    <t>Sugarman</t>
  </si>
  <si>
    <t>Caitlin</t>
  </si>
  <si>
    <t>Sam</t>
  </si>
  <si>
    <t>Ruby</t>
  </si>
  <si>
    <t>Yates</t>
  </si>
  <si>
    <t>Wakefield Tri Club</t>
  </si>
  <si>
    <t>Cameron</t>
  </si>
  <si>
    <t>Branford</t>
  </si>
  <si>
    <t xml:space="preserve">Eliza </t>
  </si>
  <si>
    <t>Hanson</t>
  </si>
  <si>
    <t>Ilkley Swimming</t>
  </si>
  <si>
    <t>Harry</t>
  </si>
  <si>
    <t>Brackenridge</t>
  </si>
  <si>
    <t>Fulneck School</t>
  </si>
  <si>
    <t>Sebastien</t>
  </si>
  <si>
    <t>Cuming</t>
  </si>
  <si>
    <t>Ellie</t>
  </si>
  <si>
    <t>Armstrong</t>
  </si>
  <si>
    <t>Josie</t>
  </si>
  <si>
    <t>Boyes</t>
  </si>
  <si>
    <t>Clough</t>
  </si>
  <si>
    <t>Nathan</t>
  </si>
  <si>
    <t>Coy</t>
  </si>
  <si>
    <t>Freddie</t>
  </si>
  <si>
    <t>Annabelle</t>
  </si>
  <si>
    <t>Procter</t>
  </si>
  <si>
    <t>Aman</t>
  </si>
  <si>
    <t>Shires</t>
  </si>
  <si>
    <t>Laura</t>
  </si>
  <si>
    <t>Rickelton</t>
  </si>
  <si>
    <t>Gledhow Primary</t>
  </si>
  <si>
    <t>Jackson</t>
  </si>
  <si>
    <t>Rowan</t>
  </si>
  <si>
    <t>Evers</t>
  </si>
  <si>
    <t>Evy-mae</t>
  </si>
  <si>
    <t>Bartholomew</t>
  </si>
  <si>
    <t>Nathaniel</t>
  </si>
  <si>
    <t>Taylor</t>
  </si>
  <si>
    <t xml:space="preserve">Joe </t>
  </si>
  <si>
    <t>Bramham Butts</t>
  </si>
  <si>
    <t>Max</t>
  </si>
  <si>
    <t>Doerfler</t>
  </si>
  <si>
    <t>Brodetsky Primary</t>
  </si>
  <si>
    <t>Hollis</t>
  </si>
  <si>
    <t>Lucy</t>
  </si>
  <si>
    <t>Rhodes</t>
  </si>
  <si>
    <t>St.Peter's Rawdon</t>
  </si>
  <si>
    <t>Joseph</t>
  </si>
  <si>
    <t xml:space="preserve">Harris </t>
  </si>
  <si>
    <t>Staveley</t>
  </si>
  <si>
    <t>Jessica</t>
  </si>
  <si>
    <t>Samuel</t>
  </si>
  <si>
    <t>Mantle</t>
  </si>
  <si>
    <t>Magnus</t>
  </si>
  <si>
    <t>Harriet</t>
  </si>
  <si>
    <t>Saunders</t>
  </si>
  <si>
    <t>Lewis</t>
  </si>
  <si>
    <t>Anderson</t>
  </si>
  <si>
    <t>Dylan</t>
  </si>
  <si>
    <t>Alex</t>
  </si>
  <si>
    <t>Watson</t>
  </si>
  <si>
    <t>Kerr Mackie</t>
  </si>
  <si>
    <t>Maya</t>
  </si>
  <si>
    <t>Hone</t>
  </si>
  <si>
    <t>Isobel</t>
  </si>
  <si>
    <t>Suggitt</t>
  </si>
  <si>
    <t>St. Margarets</t>
  </si>
  <si>
    <t>Ethan</t>
  </si>
  <si>
    <t>Knell-Moore</t>
  </si>
  <si>
    <t>Bramhope Primary</t>
  </si>
  <si>
    <t>Emily</t>
  </si>
  <si>
    <t>Driscoll</t>
  </si>
  <si>
    <t>Zoe</t>
  </si>
  <si>
    <t>Hunter</t>
  </si>
  <si>
    <t>Ella</t>
  </si>
  <si>
    <t>Holly</t>
  </si>
  <si>
    <t>Chappell</t>
  </si>
  <si>
    <t>Stanley</t>
  </si>
  <si>
    <t>Joash</t>
  </si>
  <si>
    <t>Webster</t>
  </si>
  <si>
    <t>Constance</t>
  </si>
  <si>
    <t>Easby</t>
  </si>
  <si>
    <t>Ellen</t>
  </si>
  <si>
    <t>McHale</t>
  </si>
  <si>
    <t>Amelia</t>
  </si>
  <si>
    <t>Booth</t>
  </si>
  <si>
    <t>St Margarets C of E</t>
  </si>
  <si>
    <t>Adam</t>
  </si>
  <si>
    <t>Fernyhough</t>
  </si>
  <si>
    <t>Carr</t>
  </si>
  <si>
    <t>St Chad's Primary</t>
  </si>
  <si>
    <t>Kiikii</t>
  </si>
  <si>
    <t>Wallace</t>
  </si>
  <si>
    <t>Molly</t>
  </si>
  <si>
    <t>Ilkley Harriers</t>
  </si>
  <si>
    <t>St.Urbans</t>
  </si>
  <si>
    <t>Obi</t>
  </si>
  <si>
    <t>Ene</t>
  </si>
  <si>
    <t>Sean</t>
  </si>
  <si>
    <t>Meskell</t>
  </si>
  <si>
    <t>St Oswalds</t>
  </si>
  <si>
    <t>Belcher</t>
  </si>
  <si>
    <t>Gemma</t>
  </si>
  <si>
    <t>Cambell</t>
  </si>
  <si>
    <t>Allerton Cof E</t>
  </si>
  <si>
    <t>Finn</t>
  </si>
  <si>
    <t>Sunnivah</t>
  </si>
  <si>
    <t>Jack</t>
  </si>
  <si>
    <t>Marsden</t>
  </si>
  <si>
    <t>Dudley</t>
  </si>
  <si>
    <t>Shouler-Harris</t>
  </si>
  <si>
    <t>Stephen</t>
  </si>
  <si>
    <t>Cooper</t>
  </si>
  <si>
    <t>St. Joseph's Pudsey</t>
  </si>
  <si>
    <t>Garforth Academy</t>
  </si>
  <si>
    <t>Angelo</t>
  </si>
  <si>
    <t>Placido</t>
  </si>
  <si>
    <t>St. Augustine's</t>
  </si>
  <si>
    <t>Jake</t>
  </si>
  <si>
    <t>Hodgson</t>
  </si>
  <si>
    <t>James</t>
  </si>
  <si>
    <t>Shoesmith-Evans</t>
  </si>
  <si>
    <t>Bronte House</t>
  </si>
  <si>
    <t>Finnian</t>
  </si>
  <si>
    <t>Hutchinson</t>
  </si>
  <si>
    <t>Southby</t>
  </si>
  <si>
    <t>Howatson</t>
  </si>
  <si>
    <t>Pagen</t>
  </si>
  <si>
    <t>Spooner</t>
  </si>
  <si>
    <t>Rachel</t>
  </si>
  <si>
    <t>Scott</t>
  </si>
  <si>
    <t>Heidi</t>
  </si>
  <si>
    <t>Goddard</t>
  </si>
  <si>
    <t>Forey</t>
  </si>
  <si>
    <t>Abi</t>
  </si>
  <si>
    <t>Smith</t>
  </si>
  <si>
    <t>City of York AC</t>
  </si>
  <si>
    <t>Core</t>
  </si>
  <si>
    <t>GSAL</t>
  </si>
  <si>
    <t>Shelbourne</t>
  </si>
  <si>
    <t>Juliette</t>
  </si>
  <si>
    <t>Clapton</t>
  </si>
  <si>
    <t>Kyle</t>
  </si>
  <si>
    <t>Welsh</t>
  </si>
  <si>
    <t>Bailey-Taylor</t>
  </si>
  <si>
    <t>Dominic</t>
  </si>
  <si>
    <t>Ben</t>
  </si>
  <si>
    <t>Moon</t>
  </si>
  <si>
    <t>Millie</t>
  </si>
  <si>
    <t>Sasha</t>
  </si>
  <si>
    <t>Kitching</t>
  </si>
  <si>
    <t>Maxim</t>
  </si>
  <si>
    <t>Vakourov</t>
  </si>
  <si>
    <t xml:space="preserve">Lia </t>
  </si>
  <si>
    <t>Carter</t>
  </si>
  <si>
    <t>Reuben</t>
  </si>
  <si>
    <t>Henry</t>
  </si>
  <si>
    <t>Greenwood</t>
  </si>
  <si>
    <t>Will</t>
  </si>
  <si>
    <t>Peach</t>
  </si>
  <si>
    <t>Alexander</t>
  </si>
  <si>
    <t>Freeman</t>
  </si>
  <si>
    <t>Tobi</t>
  </si>
  <si>
    <t>Jayana</t>
  </si>
  <si>
    <t>Elicia</t>
  </si>
  <si>
    <t>Bordoley</t>
  </si>
  <si>
    <t>Macsen</t>
  </si>
  <si>
    <t>NYP Tri</t>
  </si>
  <si>
    <t>Leeds City A.C</t>
  </si>
  <si>
    <t>Lucien</t>
  </si>
  <si>
    <t>Busuttil</t>
  </si>
  <si>
    <t>Jokob</t>
  </si>
  <si>
    <t>Fletcher-Stega</t>
  </si>
  <si>
    <t>Hannah</t>
  </si>
  <si>
    <t>Luty</t>
  </si>
  <si>
    <t>Clancy</t>
  </si>
  <si>
    <t>Rawdon Littlemoor</t>
  </si>
  <si>
    <t>Ryan</t>
  </si>
  <si>
    <t>Lauren</t>
  </si>
  <si>
    <t>Murdo</t>
  </si>
  <si>
    <t>McKay</t>
  </si>
  <si>
    <t>Ollie</t>
  </si>
  <si>
    <t>Heath</t>
  </si>
  <si>
    <t>Farsley Farfield</t>
  </si>
  <si>
    <t>Ferguson</t>
  </si>
  <si>
    <t>Matthew</t>
  </si>
  <si>
    <t>Robinson</t>
  </si>
  <si>
    <t>Roundhay High School</t>
  </si>
  <si>
    <t>Morton</t>
  </si>
  <si>
    <t>Whiteside</t>
  </si>
  <si>
    <t>Ashlands Primary</t>
  </si>
  <si>
    <t>Lockwood</t>
  </si>
  <si>
    <t>Emer</t>
  </si>
  <si>
    <t>Donnelly</t>
  </si>
  <si>
    <t>Holmes</t>
  </si>
  <si>
    <t>Logan</t>
  </si>
  <si>
    <t>Hargreaves-Madhas</t>
  </si>
  <si>
    <t>Lillie-May</t>
  </si>
  <si>
    <t>Wilkinson</t>
  </si>
  <si>
    <t>Moran</t>
  </si>
  <si>
    <t xml:space="preserve">Ilkley   </t>
  </si>
  <si>
    <t>Louis</t>
  </si>
  <si>
    <t>Roundhay</t>
  </si>
  <si>
    <t>Robert</t>
  </si>
  <si>
    <t>Etherington</t>
  </si>
  <si>
    <t xml:space="preserve">Sam </t>
  </si>
  <si>
    <t>Russell</t>
  </si>
  <si>
    <t>Arch Bishop Holgate's York</t>
  </si>
  <si>
    <t>Toby</t>
  </si>
  <si>
    <t>Lund</t>
  </si>
  <si>
    <t>Keighley &amp; Craven AC</t>
  </si>
  <si>
    <t>Erica</t>
  </si>
  <si>
    <t>Byram</t>
  </si>
  <si>
    <t>John</t>
  </si>
  <si>
    <t>St.Mary's Menston</t>
  </si>
  <si>
    <t>Tiras</t>
  </si>
  <si>
    <t>Luke</t>
  </si>
  <si>
    <t>Allatt</t>
  </si>
  <si>
    <t>Tyler</t>
  </si>
  <si>
    <t>City of Bradford Swimming</t>
  </si>
  <si>
    <t>Priest</t>
  </si>
  <si>
    <t>Elliot</t>
  </si>
  <si>
    <t>Brigshaw</t>
  </si>
  <si>
    <t>Nicky</t>
  </si>
  <si>
    <t>Farquhar</t>
  </si>
  <si>
    <t>Isabel</t>
  </si>
  <si>
    <t>Ward</t>
  </si>
  <si>
    <t>Skipton Swimming Club</t>
  </si>
  <si>
    <t>Haran</t>
  </si>
  <si>
    <t>City of Bradford</t>
  </si>
  <si>
    <t>Vazquez</t>
  </si>
  <si>
    <t>Flynt</t>
  </si>
  <si>
    <t>Aveyard</t>
  </si>
  <si>
    <t>Arjun</t>
  </si>
  <si>
    <t>Dasgupta</t>
  </si>
  <si>
    <t>Shepherd</t>
  </si>
  <si>
    <t>Batty</t>
  </si>
  <si>
    <t>Nicholas</t>
  </si>
  <si>
    <t>Bronte</t>
  </si>
  <si>
    <t>Pilling</t>
  </si>
  <si>
    <t>Avner</t>
  </si>
  <si>
    <t>Jonathan</t>
  </si>
  <si>
    <t>Chris</t>
  </si>
  <si>
    <t>Wilson</t>
  </si>
  <si>
    <t>Frances</t>
  </si>
  <si>
    <t>Prince Henrys Grammar School</t>
  </si>
  <si>
    <t>David Alexander</t>
  </si>
  <si>
    <t>Stewart</t>
  </si>
  <si>
    <t>Chloe</t>
  </si>
  <si>
    <t>Ingle</t>
  </si>
  <si>
    <t>Emmy</t>
  </si>
  <si>
    <t>Lizzie</t>
  </si>
  <si>
    <t>Joynson</t>
  </si>
  <si>
    <t>Craven Energy</t>
  </si>
  <si>
    <t>Esther</t>
  </si>
  <si>
    <t>Thornton Grammar School</t>
  </si>
  <si>
    <t>Wilcock</t>
  </si>
  <si>
    <t>East Bradford CC</t>
  </si>
  <si>
    <t>Priesthorpe</t>
  </si>
  <si>
    <t>Ozzy</t>
  </si>
  <si>
    <t>Miller</t>
  </si>
  <si>
    <t>Harrison</t>
  </si>
  <si>
    <t>Megan</t>
  </si>
  <si>
    <t>Cardinal Heenan</t>
  </si>
  <si>
    <t>Bradford Grammar School</t>
  </si>
  <si>
    <t>Callum</t>
  </si>
  <si>
    <t>York</t>
  </si>
  <si>
    <t>Edward</t>
  </si>
  <si>
    <t>FEMALE</t>
  </si>
  <si>
    <t>MALE</t>
  </si>
  <si>
    <t>RACE 1</t>
  </si>
  <si>
    <t>WAKEFIELD DUATHLON</t>
  </si>
  <si>
    <t>TIME</t>
  </si>
  <si>
    <t>POINTS</t>
  </si>
  <si>
    <t xml:space="preserve">Libby </t>
  </si>
  <si>
    <t>TOTAL</t>
  </si>
  <si>
    <t>Parkin</t>
  </si>
  <si>
    <t>Wakefield Junior Triathlon Club</t>
  </si>
  <si>
    <t>Brondel</t>
  </si>
  <si>
    <t>William</t>
  </si>
  <si>
    <t>None</t>
  </si>
  <si>
    <t>Williams</t>
  </si>
  <si>
    <t>Noah</t>
  </si>
  <si>
    <t>Shaun</t>
  </si>
  <si>
    <t>Bywater</t>
  </si>
  <si>
    <t>WINNING TIME</t>
  </si>
  <si>
    <t>Tristar 1</t>
  </si>
  <si>
    <t>Godsell</t>
  </si>
  <si>
    <t>Charnwood Tri Club</t>
  </si>
  <si>
    <t>Lindley</t>
  </si>
  <si>
    <t>Christine</t>
  </si>
  <si>
    <t>Herbert</t>
  </si>
  <si>
    <t>Antcliffe</t>
  </si>
  <si>
    <t>Taiwo-Williams</t>
  </si>
  <si>
    <t>Absolute Tri Club</t>
  </si>
  <si>
    <t>Natasha</t>
  </si>
  <si>
    <t>Degazon</t>
  </si>
  <si>
    <t>Bella</t>
  </si>
  <si>
    <t>Tristar 2</t>
  </si>
  <si>
    <t>Westley</t>
  </si>
  <si>
    <t>Durrans</t>
  </si>
  <si>
    <t>Kieran</t>
  </si>
  <si>
    <t>Mansfield Tri</t>
  </si>
  <si>
    <t>Antcliff</t>
  </si>
  <si>
    <t>Wood</t>
  </si>
  <si>
    <t>Sheffield Tri</t>
  </si>
  <si>
    <t>Hobbs</t>
  </si>
  <si>
    <t>Gandy</t>
  </si>
  <si>
    <t>Ford</t>
  </si>
  <si>
    <t>Goacher</t>
  </si>
  <si>
    <t>Evan</t>
  </si>
  <si>
    <t>Dawson</t>
  </si>
  <si>
    <t>Bagot</t>
  </si>
  <si>
    <t>Stead</t>
  </si>
  <si>
    <t>Walton</t>
  </si>
  <si>
    <t>Pedalsport CC</t>
  </si>
  <si>
    <t>Tristar 3</t>
  </si>
  <si>
    <t>Mouser</t>
  </si>
  <si>
    <t>Georgina</t>
  </si>
  <si>
    <t>Niko</t>
  </si>
  <si>
    <t>Raine</t>
  </si>
  <si>
    <t>Racing TNT Tri Team</t>
  </si>
  <si>
    <t>Hayden</t>
  </si>
  <si>
    <t>Laxton-Kane</t>
  </si>
  <si>
    <t>Chesterfield Athletics Club</t>
  </si>
  <si>
    <t xml:space="preserve">Jake </t>
  </si>
  <si>
    <t>Kershaw</t>
  </si>
  <si>
    <t>Neale</t>
  </si>
  <si>
    <t>LBT AQUATHLON</t>
  </si>
  <si>
    <t>RACE 2</t>
  </si>
  <si>
    <t>RACE 3</t>
  </si>
  <si>
    <t>RACE 4</t>
  </si>
  <si>
    <t>RACE 5</t>
  </si>
  <si>
    <t>BONESHAKERS TRI</t>
  </si>
  <si>
    <t>WAKEFIELD TRI (OWS)</t>
  </si>
  <si>
    <t>TODMORDEN TRI</t>
  </si>
  <si>
    <t>HOLMFIRTH TRI</t>
  </si>
  <si>
    <t>RACE 6</t>
  </si>
  <si>
    <t>2nd Best Result</t>
  </si>
  <si>
    <t>BEST RESULTS THROUGHOUT SERIES TO INCLUDE MINIMUM 2 TRIATHLON, 1 OWS</t>
  </si>
  <si>
    <t>Kettlewell</t>
  </si>
  <si>
    <t>Charlie Marie</t>
  </si>
  <si>
    <t>Roberts</t>
  </si>
  <si>
    <t>Dale House</t>
  </si>
  <si>
    <t>Matilda</t>
  </si>
  <si>
    <t>Van Breemen</t>
  </si>
  <si>
    <t>Mary</t>
  </si>
  <si>
    <t>Gaughan</t>
  </si>
  <si>
    <t>Rose</t>
  </si>
  <si>
    <t>Moore</t>
  </si>
  <si>
    <t>Airenteers</t>
  </si>
  <si>
    <t>PARA</t>
  </si>
  <si>
    <t>Chrispin</t>
  </si>
  <si>
    <t>Cara</t>
  </si>
  <si>
    <t>Durkin</t>
  </si>
  <si>
    <t>Whitaker</t>
  </si>
  <si>
    <t>Carys</t>
  </si>
  <si>
    <t>Dickson</t>
  </si>
  <si>
    <t>Gaunt Edwards</t>
  </si>
  <si>
    <t>Grace</t>
  </si>
  <si>
    <t>Hattie</t>
  </si>
  <si>
    <t>Ingham</t>
  </si>
  <si>
    <t>Roebuck</t>
  </si>
  <si>
    <t>Millicent</t>
  </si>
  <si>
    <t>Lofthouse</t>
  </si>
  <si>
    <t>Marsh</t>
  </si>
  <si>
    <t>Di Virgilio</t>
  </si>
  <si>
    <t>Elphina</t>
  </si>
  <si>
    <t>Freja</t>
  </si>
  <si>
    <t>Jorja</t>
  </si>
  <si>
    <t>Lock</t>
  </si>
  <si>
    <t>Sassy</t>
  </si>
  <si>
    <t>Palfreman</t>
  </si>
  <si>
    <t>Alexandra</t>
  </si>
  <si>
    <t>Amy</t>
  </si>
  <si>
    <t>Phythianlee</t>
  </si>
  <si>
    <t>Newnham</t>
  </si>
  <si>
    <t>Ketteringham</t>
  </si>
  <si>
    <t>Campbell Smith</t>
  </si>
  <si>
    <t>Butters</t>
  </si>
  <si>
    <t>Ximena</t>
  </si>
  <si>
    <t>Burrows</t>
  </si>
  <si>
    <t>Iris</t>
  </si>
  <si>
    <t>Eastaugh</t>
  </si>
  <si>
    <t>Naimh</t>
  </si>
  <si>
    <t>Cunningham</t>
  </si>
  <si>
    <t>Lyon Wilson</t>
  </si>
  <si>
    <t>Agatha</t>
  </si>
  <si>
    <t>Greensit</t>
  </si>
  <si>
    <t>McKeag</t>
  </si>
  <si>
    <t>Hopwood</t>
  </si>
  <si>
    <t>Katie</t>
  </si>
  <si>
    <t>Thomson</t>
  </si>
  <si>
    <t>Isabella</t>
  </si>
  <si>
    <t>Packard</t>
  </si>
  <si>
    <t>Orla</t>
  </si>
  <si>
    <t>Biggar</t>
  </si>
  <si>
    <t>Halle</t>
  </si>
  <si>
    <t>Coles</t>
  </si>
  <si>
    <t>Coggrave</t>
  </si>
  <si>
    <t>Chapman</t>
  </si>
  <si>
    <t>Garner</t>
  </si>
  <si>
    <t>Cutter</t>
  </si>
  <si>
    <t>Hudson</t>
  </si>
  <si>
    <t>Bryant</t>
  </si>
  <si>
    <t>Baker</t>
  </si>
  <si>
    <t>Hancock</t>
  </si>
  <si>
    <t>Hewson</t>
  </si>
  <si>
    <t>Mullier</t>
  </si>
  <si>
    <t>Lawson</t>
  </si>
  <si>
    <t>Alvie</t>
  </si>
  <si>
    <t>Obrien</t>
  </si>
  <si>
    <t>Alfie</t>
  </si>
  <si>
    <t>Dobson</t>
  </si>
  <si>
    <t>Fielden</t>
  </si>
  <si>
    <t>Prout</t>
  </si>
  <si>
    <t>Sharpin</t>
  </si>
  <si>
    <t>Armitage</t>
  </si>
  <si>
    <t>Joel</t>
  </si>
  <si>
    <t>Ragsdale Miller</t>
  </si>
  <si>
    <t>David</t>
  </si>
  <si>
    <t>Slight</t>
  </si>
  <si>
    <t>Stanton</t>
  </si>
  <si>
    <t>Mann</t>
  </si>
  <si>
    <t>Erin</t>
  </si>
  <si>
    <t>Anglim</t>
  </si>
  <si>
    <t>Lydia</t>
  </si>
  <si>
    <t>Pattinson</t>
  </si>
  <si>
    <t>Haslam</t>
  </si>
  <si>
    <t>Lily</t>
  </si>
  <si>
    <t>Buchan</t>
  </si>
  <si>
    <t>Layla</t>
  </si>
  <si>
    <t>Osman</t>
  </si>
  <si>
    <t>Conn</t>
  </si>
  <si>
    <t>Bethan</t>
  </si>
  <si>
    <t>Murphy</t>
  </si>
  <si>
    <t>Mcpherson</t>
  </si>
  <si>
    <t>Archie</t>
  </si>
  <si>
    <t>Hunt</t>
  </si>
  <si>
    <t>Barrett</t>
  </si>
  <si>
    <t>Shaw</t>
  </si>
  <si>
    <t>Benjamin</t>
  </si>
  <si>
    <t>Soley</t>
  </si>
  <si>
    <t>Melling</t>
  </si>
  <si>
    <t>Davies</t>
  </si>
  <si>
    <t>Heward</t>
  </si>
  <si>
    <t>Tabor</t>
  </si>
  <si>
    <t>Aaron</t>
  </si>
  <si>
    <t>Joshua</t>
  </si>
  <si>
    <t>Pickard</t>
  </si>
  <si>
    <t>Jay</t>
  </si>
  <si>
    <t>Norton</t>
  </si>
  <si>
    <t>Laurie</t>
  </si>
  <si>
    <t>Lloyd</t>
  </si>
  <si>
    <t>Kate</t>
  </si>
  <si>
    <t>Beth</t>
  </si>
  <si>
    <t>Brady</t>
  </si>
  <si>
    <t>Jacob</t>
  </si>
  <si>
    <t>Courtis</t>
  </si>
  <si>
    <t>Mayfield</t>
  </si>
  <si>
    <t>Reece</t>
  </si>
  <si>
    <t>Allen</t>
  </si>
  <si>
    <t>Oscar</t>
  </si>
  <si>
    <t>Macey</t>
  </si>
  <si>
    <t>CANCELLED</t>
  </si>
  <si>
    <t>Eden</t>
  </si>
  <si>
    <t>Turner</t>
  </si>
  <si>
    <t>Bailey</t>
  </si>
  <si>
    <t>Cook</t>
  </si>
  <si>
    <t>Sutcliffe</t>
  </si>
  <si>
    <t>OWS</t>
  </si>
  <si>
    <t>Brodie</t>
  </si>
  <si>
    <t xml:space="preserve">Lucy </t>
  </si>
  <si>
    <t>Porter</t>
  </si>
  <si>
    <t>Carnelley</t>
  </si>
  <si>
    <t>Keegan</t>
  </si>
  <si>
    <t>Flinders</t>
  </si>
  <si>
    <t>Gay</t>
  </si>
  <si>
    <t>Wolff</t>
  </si>
  <si>
    <t>Timothy</t>
  </si>
  <si>
    <t>Edgell</t>
  </si>
  <si>
    <t>Kay</t>
  </si>
  <si>
    <t>Ailsa</t>
  </si>
  <si>
    <t>Weightman</t>
  </si>
  <si>
    <t>Evie</t>
  </si>
  <si>
    <t>Patrick</t>
  </si>
  <si>
    <t>Lally</t>
  </si>
  <si>
    <t>Cave</t>
  </si>
  <si>
    <t>Elliott</t>
  </si>
  <si>
    <t>Rebecca</t>
  </si>
  <si>
    <t>Snowden</t>
  </si>
  <si>
    <t>Florence</t>
  </si>
  <si>
    <t>Cassidy</t>
  </si>
  <si>
    <t>Annabel</t>
  </si>
  <si>
    <t>McLean</t>
  </si>
  <si>
    <t>Spencer</t>
  </si>
  <si>
    <t>Mia</t>
  </si>
  <si>
    <t>Lusardi</t>
  </si>
  <si>
    <t>Best Result</t>
  </si>
  <si>
    <t>Owen</t>
  </si>
  <si>
    <t>Nichols</t>
  </si>
  <si>
    <t>Knight</t>
  </si>
  <si>
    <t>Power</t>
  </si>
  <si>
    <t>Holland</t>
  </si>
  <si>
    <t>Bednall</t>
  </si>
  <si>
    <t xml:space="preserve">Anna </t>
  </si>
  <si>
    <t xml:space="preserve">Isabel </t>
  </si>
  <si>
    <t>Richardson</t>
  </si>
  <si>
    <t>Isobelle</t>
  </si>
  <si>
    <t>Kingdon</t>
  </si>
  <si>
    <t>Amelie</t>
  </si>
  <si>
    <t>Winter</t>
  </si>
  <si>
    <t>Roberts-Cutts</t>
  </si>
  <si>
    <t>Tierney</t>
  </si>
  <si>
    <t>Fin</t>
  </si>
  <si>
    <t>Worjarski</t>
  </si>
  <si>
    <t>Longley</t>
  </si>
  <si>
    <t>Jennifer</t>
  </si>
  <si>
    <t>Melia</t>
  </si>
  <si>
    <t>Gabrielle</t>
  </si>
  <si>
    <t>Wedgwood</t>
  </si>
  <si>
    <t>Jasmine</t>
  </si>
  <si>
    <t>Howells</t>
  </si>
  <si>
    <t>Eliza</t>
  </si>
  <si>
    <t>Park</t>
  </si>
  <si>
    <t>Wojarski</t>
  </si>
  <si>
    <t>Barraclough</t>
  </si>
  <si>
    <t>Hall</t>
  </si>
  <si>
    <t>Daimhin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</si>
</sst>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21" fontId="5" fillId="0" borderId="0" xfId="0" applyNumberFormat="1" applyFont="1"/>
    <xf numFmtId="1" fontId="5" fillId="0" borderId="0" xfId="0" applyNumberFormat="1" applyFont="1"/>
    <xf numFmtId="0" fontId="0" fillId="0" borderId="0" xfId="0" applyBorder="1"/>
    <xf numFmtId="0" fontId="5" fillId="0" borderId="0" xfId="0" applyFont="1" applyBorder="1"/>
    <xf numFmtId="1" fontId="5" fillId="0" borderId="0" xfId="0" applyNumberFormat="1" applyFont="1" applyBorder="1"/>
    <xf numFmtId="1" fontId="0" fillId="0" borderId="0" xfId="0" applyNumberFormat="1"/>
    <xf numFmtId="0" fontId="0" fillId="2" borderId="9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4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3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vertical="top" wrapText="1"/>
    </xf>
    <xf numFmtId="0" fontId="0" fillId="3" borderId="10" xfId="0" applyFill="1" applyBorder="1"/>
    <xf numFmtId="0" fontId="0" fillId="3" borderId="1" xfId="0" applyFill="1" applyBorder="1"/>
    <xf numFmtId="0" fontId="0" fillId="3" borderId="0" xfId="0" applyFill="1" applyBorder="1"/>
    <xf numFmtId="0" fontId="2" fillId="3" borderId="9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2" fillId="3" borderId="6" xfId="0" applyFont="1" applyFill="1" applyBorder="1"/>
    <xf numFmtId="0" fontId="5" fillId="3" borderId="8" xfId="0" applyFont="1" applyFill="1" applyBorder="1"/>
    <xf numFmtId="0" fontId="5" fillId="3" borderId="6" xfId="0" applyFont="1" applyFill="1" applyBorder="1"/>
    <xf numFmtId="21" fontId="5" fillId="3" borderId="6" xfId="0" applyNumberFormat="1" applyFont="1" applyFill="1" applyBorder="1"/>
    <xf numFmtId="0" fontId="5" fillId="3" borderId="2" xfId="0" applyNumberFormat="1" applyFont="1" applyFill="1" applyBorder="1"/>
    <xf numFmtId="0" fontId="2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21" fontId="0" fillId="4" borderId="9" xfId="0" applyNumberFormat="1" applyFill="1" applyBorder="1"/>
    <xf numFmtId="0" fontId="5" fillId="4" borderId="4" xfId="0" applyFont="1" applyFill="1" applyBorder="1"/>
    <xf numFmtId="0" fontId="2" fillId="4" borderId="1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5" fillId="4" borderId="2" xfId="0" applyFont="1" applyFill="1" applyBorder="1"/>
    <xf numFmtId="21" fontId="5" fillId="4" borderId="1" xfId="0" applyNumberFormat="1" applyFont="1" applyFill="1" applyBorder="1"/>
    <xf numFmtId="0" fontId="5" fillId="4" borderId="1" xfId="0" applyFont="1" applyFill="1" applyBorder="1"/>
    <xf numFmtId="1" fontId="5" fillId="4" borderId="5" xfId="0" applyNumberFormat="1" applyFont="1" applyFill="1" applyBorder="1"/>
    <xf numFmtId="0" fontId="2" fillId="4" borderId="6" xfId="0" applyFont="1" applyFill="1" applyBorder="1"/>
    <xf numFmtId="0" fontId="0" fillId="4" borderId="7" xfId="0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6" xfId="0" applyFont="1" applyFill="1" applyBorder="1"/>
    <xf numFmtId="21" fontId="5" fillId="4" borderId="6" xfId="0" applyNumberFormat="1" applyFont="1" applyFill="1" applyBorder="1"/>
    <xf numFmtId="0" fontId="5" fillId="4" borderId="12" xfId="0" applyFont="1" applyFill="1" applyBorder="1"/>
    <xf numFmtId="1" fontId="5" fillId="4" borderId="2" xfId="0" applyNumberFormat="1" applyFont="1" applyFill="1" applyBorder="1"/>
    <xf numFmtId="21" fontId="2" fillId="4" borderId="1" xfId="0" applyNumberFormat="1" applyFont="1" applyFill="1" applyBorder="1" applyAlignment="1">
      <alignment wrapText="1"/>
    </xf>
    <xf numFmtId="0" fontId="5" fillId="4" borderId="2" xfId="0" applyNumberFormat="1" applyFont="1" applyFill="1" applyBorder="1"/>
    <xf numFmtId="0" fontId="5" fillId="4" borderId="5" xfId="0" applyFont="1" applyFill="1" applyBorder="1"/>
    <xf numFmtId="0" fontId="2" fillId="4" borderId="0" xfId="0" applyFont="1" applyFill="1" applyBorder="1"/>
    <xf numFmtId="0" fontId="5" fillId="3" borderId="11" xfId="0" applyFont="1" applyFill="1" applyBorder="1"/>
    <xf numFmtId="0" fontId="5" fillId="3" borderId="9" xfId="0" applyFont="1" applyFill="1" applyBorder="1"/>
    <xf numFmtId="21" fontId="5" fillId="3" borderId="9" xfId="0" applyNumberFormat="1" applyFont="1" applyFill="1" applyBorder="1"/>
    <xf numFmtId="0" fontId="5" fillId="3" borderId="11" xfId="0" applyNumberFormat="1" applyFont="1" applyFill="1" applyBorder="1"/>
    <xf numFmtId="0" fontId="2" fillId="3" borderId="7" xfId="0" applyFont="1" applyFill="1" applyBorder="1"/>
    <xf numFmtId="1" fontId="5" fillId="3" borderId="8" xfId="0" applyNumberFormat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5" fillId="5" borderId="11" xfId="0" applyFont="1" applyFill="1" applyBorder="1"/>
    <xf numFmtId="0" fontId="5" fillId="5" borderId="9" xfId="0" applyFont="1" applyFill="1" applyBorder="1"/>
    <xf numFmtId="21" fontId="5" fillId="5" borderId="9" xfId="0" applyNumberFormat="1" applyFont="1" applyFill="1" applyBorder="1"/>
    <xf numFmtId="0" fontId="5" fillId="5" borderId="11" xfId="0" applyNumberFormat="1" applyFont="1" applyFill="1" applyBorder="1"/>
    <xf numFmtId="1" fontId="5" fillId="5" borderId="4" xfId="0" applyNumberFormat="1" applyFont="1" applyFill="1" applyBorder="1"/>
    <xf numFmtId="0" fontId="5" fillId="5" borderId="4" xfId="0" applyFont="1" applyFill="1" applyBorder="1"/>
    <xf numFmtId="0" fontId="2" fillId="5" borderId="1" xfId="0" applyFont="1" applyFill="1" applyBorder="1"/>
    <xf numFmtId="0" fontId="2" fillId="5" borderId="0" xfId="0" applyFont="1" applyFill="1" applyBorder="1"/>
    <xf numFmtId="0" fontId="5" fillId="5" borderId="2" xfId="0" applyFont="1" applyFill="1" applyBorder="1"/>
    <xf numFmtId="21" fontId="5" fillId="5" borderId="1" xfId="0" applyNumberFormat="1" applyFont="1" applyFill="1" applyBorder="1"/>
    <xf numFmtId="0" fontId="5" fillId="5" borderId="2" xfId="0" applyNumberFormat="1" applyFont="1" applyFill="1" applyBorder="1"/>
    <xf numFmtId="0" fontId="5" fillId="5" borderId="1" xfId="0" applyFont="1" applyFill="1" applyBorder="1"/>
    <xf numFmtId="1" fontId="5" fillId="5" borderId="5" xfId="0" applyNumberFormat="1" applyFont="1" applyFill="1" applyBorder="1"/>
    <xf numFmtId="0" fontId="5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5" fillId="5" borderId="8" xfId="0" applyFont="1" applyFill="1" applyBorder="1"/>
    <xf numFmtId="0" fontId="5" fillId="5" borderId="6" xfId="0" applyFont="1" applyFill="1" applyBorder="1"/>
    <xf numFmtId="21" fontId="5" fillId="5" borderId="6" xfId="0" applyNumberFormat="1" applyFont="1" applyFill="1" applyBorder="1"/>
    <xf numFmtId="0" fontId="5" fillId="5" borderId="8" xfId="0" applyNumberFormat="1" applyFont="1" applyFill="1" applyBorder="1"/>
    <xf numFmtId="1" fontId="5" fillId="5" borderId="12" xfId="0" applyNumberFormat="1" applyFont="1" applyFill="1" applyBorder="1"/>
    <xf numFmtId="0" fontId="5" fillId="5" borderId="12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1" fontId="5" fillId="5" borderId="2" xfId="0" applyNumberFormat="1" applyFont="1" applyFill="1" applyBorder="1"/>
    <xf numFmtId="21" fontId="2" fillId="5" borderId="1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/>
    <xf numFmtId="1" fontId="2" fillId="5" borderId="2" xfId="0" applyNumberFormat="1" applyFont="1" applyFill="1" applyBorder="1" applyAlignment="1"/>
    <xf numFmtId="1" fontId="5" fillId="5" borderId="8" xfId="0" applyNumberFormat="1" applyFont="1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2" xfId="0" applyFill="1" applyBorder="1"/>
    <xf numFmtId="0" fontId="2" fillId="4" borderId="0" xfId="0" applyFont="1" applyFill="1"/>
    <xf numFmtId="1" fontId="2" fillId="4" borderId="0" xfId="0" applyNumberFormat="1" applyFont="1" applyFill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9" xfId="0" applyFont="1" applyFill="1" applyBorder="1"/>
    <xf numFmtId="1" fontId="2" fillId="4" borderId="2" xfId="0" applyNumberFormat="1" applyFont="1" applyFill="1" applyBorder="1"/>
    <xf numFmtId="0" fontId="6" fillId="4" borderId="8" xfId="0" applyFont="1" applyFill="1" applyBorder="1"/>
    <xf numFmtId="0" fontId="2" fillId="5" borderId="11" xfId="0" applyFont="1" applyFill="1" applyBorder="1"/>
    <xf numFmtId="0" fontId="2" fillId="5" borderId="2" xfId="0" applyFont="1" applyFill="1" applyBorder="1"/>
    <xf numFmtId="0" fontId="2" fillId="5" borderId="8" xfId="0" applyFont="1" applyFill="1" applyBorder="1"/>
    <xf numFmtId="1" fontId="2" fillId="5" borderId="2" xfId="0" applyNumberFormat="1" applyFont="1" applyFill="1" applyBorder="1"/>
    <xf numFmtId="1" fontId="2" fillId="5" borderId="8" xfId="0" applyNumberFormat="1" applyFont="1" applyFill="1" applyBorder="1"/>
    <xf numFmtId="1" fontId="5" fillId="5" borderId="11" xfId="0" applyNumberFormat="1" applyFont="1" applyFill="1" applyBorder="1"/>
    <xf numFmtId="0" fontId="2" fillId="5" borderId="0" xfId="0" applyFont="1" applyFill="1"/>
    <xf numFmtId="1" fontId="2" fillId="5" borderId="0" xfId="0" applyNumberFormat="1" applyFont="1" applyFill="1"/>
    <xf numFmtId="0" fontId="5" fillId="5" borderId="0" xfId="0" applyFont="1" applyFill="1"/>
    <xf numFmtId="0" fontId="5" fillId="3" borderId="10" xfId="0" applyFont="1" applyFill="1" applyBorder="1"/>
    <xf numFmtId="1" fontId="5" fillId="5" borderId="2" xfId="1" applyNumberFormat="1" applyFont="1" applyFill="1" applyBorder="1"/>
    <xf numFmtId="21" fontId="2" fillId="4" borderId="1" xfId="2" applyNumberFormat="1" applyFont="1" applyFill="1" applyBorder="1" applyAlignment="1" applyProtection="1"/>
    <xf numFmtId="1" fontId="2" fillId="5" borderId="7" xfId="0" applyNumberFormat="1" applyFont="1" applyFill="1" applyBorder="1"/>
    <xf numFmtId="0" fontId="0" fillId="5" borderId="0" xfId="0" applyFill="1"/>
    <xf numFmtId="0" fontId="0" fillId="4" borderId="0" xfId="0" applyFill="1"/>
    <xf numFmtId="0" fontId="0" fillId="3" borderId="0" xfId="0" applyFill="1"/>
    <xf numFmtId="1" fontId="5" fillId="4" borderId="2" xfId="1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1" fontId="5" fillId="5" borderId="0" xfId="0" applyNumberFormat="1" applyFont="1" applyFill="1" applyBorder="1"/>
    <xf numFmtId="0" fontId="5" fillId="5" borderId="10" xfId="0" applyFont="1" applyFill="1" applyBorder="1"/>
    <xf numFmtId="0" fontId="5" fillId="5" borderId="0" xfId="0" applyFont="1" applyFill="1" applyBorder="1"/>
    <xf numFmtId="0" fontId="5" fillId="5" borderId="7" xfId="0" applyFont="1" applyFill="1" applyBorder="1"/>
    <xf numFmtId="1" fontId="5" fillId="5" borderId="7" xfId="0" applyNumberFormat="1" applyFont="1" applyFill="1" applyBorder="1"/>
    <xf numFmtId="1" fontId="5" fillId="6" borderId="4" xfId="0" applyNumberFormat="1" applyFont="1" applyFill="1" applyBorder="1"/>
    <xf numFmtId="1" fontId="5" fillId="6" borderId="5" xfId="0" applyNumberFormat="1" applyFont="1" applyFill="1" applyBorder="1"/>
    <xf numFmtId="1" fontId="5" fillId="6" borderId="12" xfId="0" applyNumberFormat="1" applyFont="1" applyFill="1" applyBorder="1"/>
    <xf numFmtId="0" fontId="0" fillId="4" borderId="1" xfId="0" applyFill="1" applyBorder="1"/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art/Dropbox/LBT%20Aquathlon%202013/LBT%20Aquathlon%20Entries%202013%20(Nigel%20Robinson's%20conflicted%20copy%202013-03-23)%20(Nigel%20Robinson's%20conflicted%20copy%202013-04-2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0"/>
      <sheetName val="Summary 2011"/>
      <sheetName val="2012 numbers"/>
      <sheetName val="MASTER"/>
      <sheetName val="Entries"/>
      <sheetName val="Tristart"/>
      <sheetName val="Tri1"/>
      <sheetName val="Tri2"/>
      <sheetName val="Tri 3"/>
      <sheetName val="Youth _ Juniors"/>
      <sheetName val="Registration"/>
      <sheetName val="Alpha"/>
      <sheetName val="Race numbers"/>
      <sheetName val="Numerical"/>
      <sheetName val="TSS Sheet"/>
      <sheetName val="_TS1 Swim"/>
      <sheetName val="TS2 Swim"/>
      <sheetName val="TS3 Swim"/>
      <sheetName val="Youth Swim"/>
      <sheetName val="Run Finish"/>
      <sheetName val="Run Laps"/>
      <sheetName val="Run Position Sheet 1"/>
      <sheetName val="Run Position Sheet 2"/>
      <sheetName val="Run Position Sheet 3"/>
      <sheetName val="Cheques"/>
    </sheetNames>
    <sheetDataSet>
      <sheetData sheetId="0"/>
      <sheetData sheetId="1"/>
      <sheetData sheetId="2"/>
      <sheetData sheetId="3"/>
      <sheetData sheetId="4">
        <row r="254">
          <cell r="B254" t="str">
            <v>Tristart</v>
          </cell>
        </row>
        <row r="255">
          <cell r="B255" t="str">
            <v>Tri1</v>
          </cell>
        </row>
        <row r="256">
          <cell r="B256" t="str">
            <v>Tri2</v>
          </cell>
        </row>
        <row r="257">
          <cell r="B257" t="str">
            <v>Tri3</v>
          </cell>
        </row>
        <row r="258">
          <cell r="B258" t="str">
            <v>Youth</v>
          </cell>
        </row>
        <row r="259">
          <cell r="B259" t="str">
            <v>Junior 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@20: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F1" zoomScale="75" zoomScaleNormal="75" workbookViewId="0">
      <selection activeCell="G52" sqref="G52"/>
    </sheetView>
  </sheetViews>
  <sheetFormatPr defaultRowHeight="15" x14ac:dyDescent="0.25"/>
  <cols>
    <col min="1" max="1" width="3.5703125" bestFit="1" customWidth="1"/>
    <col min="2" max="2" width="12.140625" customWidth="1"/>
    <col min="3" max="3" width="18.42578125" customWidth="1"/>
    <col min="4" max="4" width="33.42578125" customWidth="1"/>
    <col min="5" max="5" width="14.28515625" customWidth="1"/>
    <col min="6" max="15" width="20.7109375" customWidth="1"/>
    <col min="16" max="19" width="15.7109375" customWidth="1"/>
  </cols>
  <sheetData>
    <row r="1" spans="1:19" ht="30" x14ac:dyDescent="0.4">
      <c r="B1" s="1" t="s">
        <v>0</v>
      </c>
    </row>
    <row r="2" spans="1:19" ht="40.5" customHeight="1" x14ac:dyDescent="0.4">
      <c r="B2" s="10"/>
      <c r="C2" s="11"/>
      <c r="D2" s="12"/>
      <c r="E2" s="13"/>
      <c r="F2" s="143" t="s">
        <v>352</v>
      </c>
      <c r="G2" s="144"/>
      <c r="H2" s="143" t="s">
        <v>411</v>
      </c>
      <c r="I2" s="144"/>
      <c r="J2" s="143" t="s">
        <v>412</v>
      </c>
      <c r="K2" s="144"/>
      <c r="L2" s="143" t="s">
        <v>414</v>
      </c>
      <c r="M2" s="144"/>
      <c r="N2" s="143" t="s">
        <v>419</v>
      </c>
      <c r="O2" s="144"/>
      <c r="P2" s="147" t="s">
        <v>421</v>
      </c>
      <c r="Q2" s="148"/>
      <c r="R2" s="148"/>
      <c r="S2" s="149"/>
    </row>
    <row r="3" spans="1:19" ht="30" x14ac:dyDescent="0.4">
      <c r="B3" s="14"/>
      <c r="C3" s="15"/>
      <c r="D3" s="16"/>
      <c r="E3" s="17" t="s">
        <v>357</v>
      </c>
      <c r="F3" s="145" t="s">
        <v>353</v>
      </c>
      <c r="G3" s="146"/>
      <c r="H3" s="145" t="s">
        <v>410</v>
      </c>
      <c r="I3" s="146"/>
      <c r="J3" s="145" t="s">
        <v>415</v>
      </c>
      <c r="K3" s="146"/>
      <c r="L3" s="145" t="s">
        <v>416</v>
      </c>
      <c r="M3" s="146"/>
      <c r="N3" s="145" t="s">
        <v>418</v>
      </c>
      <c r="O3" s="146"/>
      <c r="P3" s="150"/>
      <c r="Q3" s="151"/>
      <c r="R3" s="151"/>
      <c r="S3" s="152"/>
    </row>
    <row r="4" spans="1:19" ht="30" x14ac:dyDescent="0.4">
      <c r="B4" s="18"/>
      <c r="C4" s="19"/>
      <c r="D4" s="20"/>
      <c r="E4" s="21" t="s">
        <v>355</v>
      </c>
      <c r="F4" s="22" t="s">
        <v>354</v>
      </c>
      <c r="G4" s="23" t="s">
        <v>355</v>
      </c>
      <c r="H4" s="22" t="s">
        <v>354</v>
      </c>
      <c r="I4" s="23" t="s">
        <v>355</v>
      </c>
      <c r="J4" s="22" t="s">
        <v>354</v>
      </c>
      <c r="K4" s="23" t="s">
        <v>355</v>
      </c>
      <c r="L4" s="22" t="s">
        <v>354</v>
      </c>
      <c r="M4" s="23" t="s">
        <v>355</v>
      </c>
      <c r="N4" s="22" t="s">
        <v>354</v>
      </c>
      <c r="O4" s="23" t="s">
        <v>355</v>
      </c>
      <c r="P4" s="24"/>
      <c r="Q4" s="24"/>
      <c r="R4" s="24"/>
      <c r="S4" s="24" t="s">
        <v>357</v>
      </c>
    </row>
    <row r="5" spans="1:19" ht="15.75" x14ac:dyDescent="0.25">
      <c r="A5" s="129"/>
      <c r="B5" s="40" t="s">
        <v>350</v>
      </c>
      <c r="C5" s="41"/>
      <c r="D5" s="41"/>
      <c r="E5" s="42"/>
      <c r="F5" s="43"/>
      <c r="G5" s="42"/>
      <c r="H5" s="44"/>
      <c r="I5" s="42"/>
      <c r="J5" s="43"/>
      <c r="K5" s="42"/>
      <c r="L5" s="43"/>
      <c r="M5" s="42"/>
      <c r="N5" s="43"/>
      <c r="O5" s="42"/>
      <c r="P5" s="45"/>
      <c r="Q5" s="45"/>
      <c r="R5" s="45"/>
      <c r="S5" s="45"/>
    </row>
    <row r="6" spans="1:19" ht="15.75" x14ac:dyDescent="0.25">
      <c r="A6" s="129"/>
      <c r="B6" s="46" t="s">
        <v>367</v>
      </c>
      <c r="C6" s="47"/>
      <c r="D6" s="48"/>
      <c r="E6" s="49"/>
      <c r="F6" s="50">
        <v>5.3356481481481484E-3</v>
      </c>
      <c r="G6" s="49"/>
      <c r="H6" s="50">
        <v>3.2060185185185191E-3</v>
      </c>
      <c r="I6" s="49"/>
      <c r="J6" s="50">
        <v>6.6666666666666671E-3</v>
      </c>
      <c r="K6" s="49"/>
      <c r="L6" s="50">
        <v>6.145833333333333E-3</v>
      </c>
      <c r="M6" s="49"/>
      <c r="N6" s="50">
        <v>9.0509259259259258E-3</v>
      </c>
      <c r="O6" s="49"/>
      <c r="P6" s="52"/>
      <c r="Q6" s="52"/>
      <c r="R6" s="52"/>
      <c r="S6" s="52"/>
    </row>
    <row r="7" spans="1:19" ht="15.75" x14ac:dyDescent="0.25">
      <c r="A7" s="129"/>
      <c r="B7" s="53"/>
      <c r="C7" s="54"/>
      <c r="D7" s="55"/>
      <c r="E7" s="56"/>
      <c r="F7" s="57"/>
      <c r="G7" s="56"/>
      <c r="H7" s="58"/>
      <c r="I7" s="56"/>
      <c r="J7" s="57"/>
      <c r="K7" s="56"/>
      <c r="L7" s="57"/>
      <c r="M7" s="56"/>
      <c r="N7" s="57"/>
      <c r="O7" s="56"/>
      <c r="P7" s="59"/>
      <c r="Q7" s="59"/>
      <c r="R7" s="59"/>
      <c r="S7" s="59"/>
    </row>
    <row r="8" spans="1:19" ht="15.75" x14ac:dyDescent="0.25">
      <c r="A8" s="129">
        <v>1</v>
      </c>
      <c r="B8" s="46" t="s">
        <v>166</v>
      </c>
      <c r="C8" s="64" t="s">
        <v>434</v>
      </c>
      <c r="D8" s="64"/>
      <c r="E8" s="60">
        <f t="shared" ref="E8:E37" si="0">+S8</f>
        <v>29482.142857142855</v>
      </c>
      <c r="F8" s="51"/>
      <c r="G8" s="49">
        <v>0</v>
      </c>
      <c r="H8" s="50"/>
      <c r="I8" s="62">
        <v>0</v>
      </c>
      <c r="J8" s="50">
        <v>6.6666666666666671E-3</v>
      </c>
      <c r="K8" s="60">
        <f>+$J$6/J8*10000</f>
        <v>10000</v>
      </c>
      <c r="L8" s="50">
        <v>6.4814814814814813E-3</v>
      </c>
      <c r="M8" s="60">
        <f>+$L$6/L8*10000</f>
        <v>9482.1428571428569</v>
      </c>
      <c r="N8" s="50">
        <v>9.0509259259259258E-3</v>
      </c>
      <c r="O8" s="49">
        <v>10000</v>
      </c>
      <c r="P8" s="52">
        <f>M8</f>
        <v>9482.1428571428569</v>
      </c>
      <c r="Q8" s="52">
        <f t="shared" ref="Q8:Q37" si="1">LARGE($K8:$O8,1)</f>
        <v>10000</v>
      </c>
      <c r="R8" s="52">
        <f t="shared" ref="R8:R37" si="2">LARGE($K8:$O8,2)</f>
        <v>10000</v>
      </c>
      <c r="S8" s="52">
        <f t="shared" ref="S8:S37" si="3">SUM(P8:R8)</f>
        <v>29482.142857142855</v>
      </c>
    </row>
    <row r="9" spans="1:19" ht="15.75" x14ac:dyDescent="0.25">
      <c r="A9" s="129">
        <v>2</v>
      </c>
      <c r="B9" s="51" t="s">
        <v>356</v>
      </c>
      <c r="C9" s="48" t="s">
        <v>30</v>
      </c>
      <c r="D9" s="48"/>
      <c r="E9" s="60">
        <f t="shared" si="0"/>
        <v>29299.220345429138</v>
      </c>
      <c r="F9" s="61">
        <v>5.3356481481481484E-3</v>
      </c>
      <c r="G9" s="49">
        <v>10000</v>
      </c>
      <c r="H9" s="50">
        <v>3.2060185185185191E-3</v>
      </c>
      <c r="I9" s="62">
        <f>+$H$6/H9*10000</f>
        <v>10000</v>
      </c>
      <c r="J9" s="50">
        <v>6.9907407407407409E-3</v>
      </c>
      <c r="K9" s="60">
        <f>+$J$6/J9*10000</f>
        <v>9536.4238410596026</v>
      </c>
      <c r="L9" s="50">
        <v>7.1412037037037043E-3</v>
      </c>
      <c r="M9" s="60">
        <f>+$L$6/L9*10000</f>
        <v>8606.1588330632076</v>
      </c>
      <c r="N9" s="50">
        <v>9.2708333333333341E-3</v>
      </c>
      <c r="O9" s="131">
        <f>+$N$6/N9*$O$8</f>
        <v>9762.7965043695367</v>
      </c>
      <c r="P9" s="52">
        <f t="shared" ref="P9:P37" si="4">LARGE($G9:$I9,1)</f>
        <v>10000</v>
      </c>
      <c r="Q9" s="52">
        <f t="shared" si="1"/>
        <v>9762.7965043695367</v>
      </c>
      <c r="R9" s="52">
        <f t="shared" si="2"/>
        <v>9536.4238410596026</v>
      </c>
      <c r="S9" s="52">
        <f t="shared" si="3"/>
        <v>29299.220345429138</v>
      </c>
    </row>
    <row r="10" spans="1:19" ht="15.75" x14ac:dyDescent="0.25">
      <c r="A10" s="129">
        <v>3</v>
      </c>
      <c r="B10" s="46" t="s">
        <v>7</v>
      </c>
      <c r="C10" s="64" t="s">
        <v>8</v>
      </c>
      <c r="D10" s="64"/>
      <c r="E10" s="60">
        <f t="shared" si="0"/>
        <v>17959.831152079463</v>
      </c>
      <c r="F10" s="51"/>
      <c r="G10" s="49">
        <v>0</v>
      </c>
      <c r="H10" s="50">
        <v>3.6921296296296298E-3</v>
      </c>
      <c r="I10" s="60">
        <f>+$H$6/H10*10000</f>
        <v>8683.385579937305</v>
      </c>
      <c r="J10" s="50"/>
      <c r="K10" s="49">
        <v>0</v>
      </c>
      <c r="L10" s="51"/>
      <c r="M10" s="49">
        <v>0</v>
      </c>
      <c r="N10" s="50">
        <v>9.525462962962963E-3</v>
      </c>
      <c r="O10" s="131">
        <f>+$N$6/N10*$O$9</f>
        <v>9276.436046679195</v>
      </c>
      <c r="P10" s="52">
        <f t="shared" si="4"/>
        <v>8683.385579937305</v>
      </c>
      <c r="Q10" s="52">
        <f t="shared" si="1"/>
        <v>9276.436046679195</v>
      </c>
      <c r="R10" s="52">
        <f t="shared" si="2"/>
        <v>9.525462962962963E-3</v>
      </c>
      <c r="S10" s="52">
        <f t="shared" si="3"/>
        <v>17959.831152079463</v>
      </c>
    </row>
    <row r="11" spans="1:19" ht="15.75" x14ac:dyDescent="0.25">
      <c r="A11" s="129">
        <v>4</v>
      </c>
      <c r="B11" s="46" t="s">
        <v>16</v>
      </c>
      <c r="C11" s="64" t="s">
        <v>17</v>
      </c>
      <c r="D11" s="64" t="s">
        <v>18</v>
      </c>
      <c r="E11" s="60">
        <f t="shared" si="0"/>
        <v>17790.877234661755</v>
      </c>
      <c r="F11" s="51"/>
      <c r="G11" s="49">
        <v>0</v>
      </c>
      <c r="H11" s="50">
        <v>3.4490740740740745E-3</v>
      </c>
      <c r="I11" s="60">
        <f>+$H$6/H11*10000</f>
        <v>9295.3020134228191</v>
      </c>
      <c r="J11" s="50">
        <v>7.8472222222222224E-3</v>
      </c>
      <c r="K11" s="60">
        <f>+$J$6/J11*10000</f>
        <v>8495.575221238938</v>
      </c>
      <c r="L11" s="51"/>
      <c r="M11" s="49">
        <v>0</v>
      </c>
      <c r="N11" s="51"/>
      <c r="O11" s="49">
        <v>0</v>
      </c>
      <c r="P11" s="52">
        <f t="shared" si="4"/>
        <v>9295.3020134228191</v>
      </c>
      <c r="Q11" s="52">
        <f t="shared" si="1"/>
        <v>8495.575221238938</v>
      </c>
      <c r="R11" s="52">
        <f t="shared" si="2"/>
        <v>0</v>
      </c>
      <c r="S11" s="52">
        <f t="shared" si="3"/>
        <v>17790.877234661755</v>
      </c>
    </row>
    <row r="12" spans="1:19" ht="15.75" x14ac:dyDescent="0.25">
      <c r="A12" s="129">
        <v>5</v>
      </c>
      <c r="B12" s="46" t="s">
        <v>13</v>
      </c>
      <c r="C12" s="64" t="s">
        <v>14</v>
      </c>
      <c r="D12" s="64" t="s">
        <v>15</v>
      </c>
      <c r="E12" s="60">
        <f t="shared" si="0"/>
        <v>17230.451833540883</v>
      </c>
      <c r="F12" s="51"/>
      <c r="G12" s="49">
        <v>0</v>
      </c>
      <c r="H12" s="50">
        <v>3.5995370370370369E-3</v>
      </c>
      <c r="I12" s="60">
        <f>+$H$6/H12*10000</f>
        <v>8906.7524115755641</v>
      </c>
      <c r="J12" s="50">
        <v>8.0092592592592594E-3</v>
      </c>
      <c r="K12" s="60">
        <f>+$J$6/J12*10000</f>
        <v>8323.6994219653188</v>
      </c>
      <c r="L12" s="51"/>
      <c r="M12" s="49">
        <v>0</v>
      </c>
      <c r="N12" s="51"/>
      <c r="O12" s="49">
        <v>0</v>
      </c>
      <c r="P12" s="52">
        <f t="shared" si="4"/>
        <v>8906.7524115755641</v>
      </c>
      <c r="Q12" s="52">
        <f t="shared" si="1"/>
        <v>8323.6994219653188</v>
      </c>
      <c r="R12" s="52">
        <f t="shared" si="2"/>
        <v>0</v>
      </c>
      <c r="S12" s="52">
        <f t="shared" si="3"/>
        <v>17230.451833540883</v>
      </c>
    </row>
    <row r="13" spans="1:19" ht="15.75" x14ac:dyDescent="0.25">
      <c r="A13" s="129">
        <v>6</v>
      </c>
      <c r="B13" s="46" t="s">
        <v>81</v>
      </c>
      <c r="C13" s="64" t="s">
        <v>271</v>
      </c>
      <c r="D13" s="64"/>
      <c r="E13" s="60">
        <f t="shared" si="0"/>
        <v>16729.076965976481</v>
      </c>
      <c r="F13" s="51"/>
      <c r="G13" s="49">
        <v>0</v>
      </c>
      <c r="H13" s="50"/>
      <c r="I13" s="60">
        <v>0</v>
      </c>
      <c r="J13" s="50">
        <v>8.1597222222222227E-3</v>
      </c>
      <c r="K13" s="60">
        <f>+$J$6/J13*10000</f>
        <v>8170.2127659574462</v>
      </c>
      <c r="L13" s="51"/>
      <c r="M13" s="49">
        <v>0</v>
      </c>
      <c r="N13" s="50">
        <v>1.0324074074074074E-2</v>
      </c>
      <c r="O13" s="131">
        <f>+$N$6/N13*$O$9</f>
        <v>8558.8642000190339</v>
      </c>
      <c r="P13" s="52">
        <f t="shared" si="4"/>
        <v>0</v>
      </c>
      <c r="Q13" s="52">
        <f t="shared" si="1"/>
        <v>8558.8642000190339</v>
      </c>
      <c r="R13" s="52">
        <f t="shared" si="2"/>
        <v>8170.2127659574462</v>
      </c>
      <c r="S13" s="52">
        <f t="shared" si="3"/>
        <v>16729.076965976481</v>
      </c>
    </row>
    <row r="14" spans="1:19" ht="15.75" x14ac:dyDescent="0.25">
      <c r="A14" s="129">
        <v>7</v>
      </c>
      <c r="B14" s="46" t="s">
        <v>547</v>
      </c>
      <c r="C14" s="64" t="s">
        <v>548</v>
      </c>
      <c r="D14" s="64"/>
      <c r="E14" s="60">
        <f t="shared" si="0"/>
        <v>10000.006145833333</v>
      </c>
      <c r="F14" s="51"/>
      <c r="G14" s="49">
        <v>0</v>
      </c>
      <c r="H14" s="50"/>
      <c r="I14" s="60">
        <v>0</v>
      </c>
      <c r="J14" s="50"/>
      <c r="K14" s="49">
        <v>0</v>
      </c>
      <c r="L14" s="50">
        <v>6.145833333333333E-3</v>
      </c>
      <c r="M14" s="49">
        <v>10000</v>
      </c>
      <c r="N14" s="51"/>
      <c r="O14" s="49">
        <v>0</v>
      </c>
      <c r="P14" s="52">
        <f t="shared" si="4"/>
        <v>0</v>
      </c>
      <c r="Q14" s="52">
        <f t="shared" si="1"/>
        <v>10000</v>
      </c>
      <c r="R14" s="52">
        <f t="shared" si="2"/>
        <v>6.145833333333333E-3</v>
      </c>
      <c r="S14" s="52">
        <f t="shared" si="3"/>
        <v>10000.006145833333</v>
      </c>
    </row>
    <row r="15" spans="1:19" ht="15.75" x14ac:dyDescent="0.25">
      <c r="A15" s="129">
        <v>8</v>
      </c>
      <c r="B15" s="46" t="s">
        <v>435</v>
      </c>
      <c r="C15" s="64" t="s">
        <v>436</v>
      </c>
      <c r="D15" s="64"/>
      <c r="E15" s="60">
        <f t="shared" si="0"/>
        <v>9746.1928934010157</v>
      </c>
      <c r="F15" s="51"/>
      <c r="G15" s="49">
        <v>0</v>
      </c>
      <c r="H15" s="50"/>
      <c r="I15" s="60">
        <v>0</v>
      </c>
      <c r="J15" s="50">
        <v>6.8402777777777776E-3</v>
      </c>
      <c r="K15" s="60">
        <f>+$J$6/J15*10000</f>
        <v>9746.1928934010157</v>
      </c>
      <c r="L15" s="51"/>
      <c r="M15" s="49">
        <v>0</v>
      </c>
      <c r="N15" s="51"/>
      <c r="O15" s="49">
        <v>0</v>
      </c>
      <c r="P15" s="52">
        <f t="shared" si="4"/>
        <v>0</v>
      </c>
      <c r="Q15" s="52">
        <f t="shared" si="1"/>
        <v>9746.1928934010157</v>
      </c>
      <c r="R15" s="52">
        <f t="shared" si="2"/>
        <v>0</v>
      </c>
      <c r="S15" s="52">
        <f t="shared" si="3"/>
        <v>9746.1928934010157</v>
      </c>
    </row>
    <row r="16" spans="1:19" ht="15.75" x14ac:dyDescent="0.25">
      <c r="A16" s="129">
        <v>9</v>
      </c>
      <c r="B16" s="46" t="s">
        <v>573</v>
      </c>
      <c r="C16" s="64" t="s">
        <v>574</v>
      </c>
      <c r="D16" s="64"/>
      <c r="E16" s="60">
        <f t="shared" si="0"/>
        <v>9737.9004853202205</v>
      </c>
      <c r="F16" s="51"/>
      <c r="G16" s="49">
        <v>0</v>
      </c>
      <c r="H16" s="50"/>
      <c r="I16" s="62">
        <v>0</v>
      </c>
      <c r="J16" s="51"/>
      <c r="K16" s="49">
        <v>0</v>
      </c>
      <c r="L16" s="50"/>
      <c r="M16" s="49">
        <v>0</v>
      </c>
      <c r="N16" s="50">
        <v>9.0740740740740729E-3</v>
      </c>
      <c r="O16" s="131">
        <f>+$N$6/N16*$O$9</f>
        <v>9737.8914112461462</v>
      </c>
      <c r="P16" s="52">
        <f t="shared" si="4"/>
        <v>0</v>
      </c>
      <c r="Q16" s="52">
        <f t="shared" si="1"/>
        <v>9737.8914112461462</v>
      </c>
      <c r="R16" s="52">
        <f t="shared" si="2"/>
        <v>9.0740740740740729E-3</v>
      </c>
      <c r="S16" s="52">
        <f t="shared" si="3"/>
        <v>9737.9004853202205</v>
      </c>
    </row>
    <row r="17" spans="1:19" ht="15.75" x14ac:dyDescent="0.25">
      <c r="A17" s="129">
        <v>10</v>
      </c>
      <c r="B17" s="46" t="s">
        <v>44</v>
      </c>
      <c r="C17" s="64" t="s">
        <v>45</v>
      </c>
      <c r="D17" s="64" t="s">
        <v>46</v>
      </c>
      <c r="E17" s="60">
        <f t="shared" si="0"/>
        <v>9651.5679442508736</v>
      </c>
      <c r="F17" s="51"/>
      <c r="G17" s="49">
        <v>0</v>
      </c>
      <c r="H17" s="50">
        <v>3.3217592592592591E-3</v>
      </c>
      <c r="I17" s="60">
        <f>+$H$6/H17*10000</f>
        <v>9651.5679442508736</v>
      </c>
      <c r="J17" s="50"/>
      <c r="K17" s="49">
        <v>0</v>
      </c>
      <c r="L17" s="51"/>
      <c r="M17" s="49">
        <v>0</v>
      </c>
      <c r="N17" s="51"/>
      <c r="O17" s="49">
        <v>0</v>
      </c>
      <c r="P17" s="52">
        <f t="shared" si="4"/>
        <v>9651.5679442508736</v>
      </c>
      <c r="Q17" s="52">
        <f t="shared" si="1"/>
        <v>0</v>
      </c>
      <c r="R17" s="52">
        <f t="shared" si="2"/>
        <v>0</v>
      </c>
      <c r="S17" s="52">
        <f t="shared" si="3"/>
        <v>9651.5679442508736</v>
      </c>
    </row>
    <row r="18" spans="1:19" ht="15.75" x14ac:dyDescent="0.25">
      <c r="A18" s="129">
        <v>11</v>
      </c>
      <c r="B18" s="46" t="s">
        <v>74</v>
      </c>
      <c r="C18" s="64" t="s">
        <v>437</v>
      </c>
      <c r="D18" s="64"/>
      <c r="E18" s="60">
        <f t="shared" si="0"/>
        <v>9504.9504950495048</v>
      </c>
      <c r="F18" s="51"/>
      <c r="G18" s="49">
        <v>0</v>
      </c>
      <c r="H18" s="50"/>
      <c r="I18" s="60">
        <v>0</v>
      </c>
      <c r="J18" s="50">
        <v>7.013888888888889E-3</v>
      </c>
      <c r="K18" s="60">
        <f>+$J$6/J18*10000</f>
        <v>9504.9504950495048</v>
      </c>
      <c r="L18" s="51"/>
      <c r="M18" s="49">
        <v>0</v>
      </c>
      <c r="N18" s="51"/>
      <c r="O18" s="49">
        <v>0</v>
      </c>
      <c r="P18" s="52">
        <f t="shared" si="4"/>
        <v>0</v>
      </c>
      <c r="Q18" s="52">
        <f t="shared" si="1"/>
        <v>9504.9504950495048</v>
      </c>
      <c r="R18" s="52">
        <f t="shared" si="2"/>
        <v>0</v>
      </c>
      <c r="S18" s="52">
        <f t="shared" si="3"/>
        <v>9504.9504950495048</v>
      </c>
    </row>
    <row r="19" spans="1:19" ht="15.75" x14ac:dyDescent="0.25">
      <c r="A19" s="129">
        <v>12</v>
      </c>
      <c r="B19" s="46" t="s">
        <v>438</v>
      </c>
      <c r="C19" s="64" t="s">
        <v>439</v>
      </c>
      <c r="D19" s="64"/>
      <c r="E19" s="60">
        <f t="shared" si="0"/>
        <v>8727.2727272727279</v>
      </c>
      <c r="F19" s="51"/>
      <c r="G19" s="49">
        <v>0</v>
      </c>
      <c r="H19" s="50"/>
      <c r="I19" s="60">
        <v>0</v>
      </c>
      <c r="J19" s="50">
        <v>7.6388888888888886E-3</v>
      </c>
      <c r="K19" s="60">
        <f>+$J$6/J19*10000</f>
        <v>8727.2727272727279</v>
      </c>
      <c r="L19" s="51"/>
      <c r="M19" s="49">
        <v>0</v>
      </c>
      <c r="N19" s="51"/>
      <c r="O19" s="49">
        <v>0</v>
      </c>
      <c r="P19" s="52">
        <f t="shared" si="4"/>
        <v>0</v>
      </c>
      <c r="Q19" s="52">
        <f t="shared" si="1"/>
        <v>8727.2727272727279</v>
      </c>
      <c r="R19" s="52">
        <f t="shared" si="2"/>
        <v>0</v>
      </c>
      <c r="S19" s="52">
        <f t="shared" si="3"/>
        <v>8727.2727272727279</v>
      </c>
    </row>
    <row r="20" spans="1:19" ht="15.75" x14ac:dyDescent="0.25">
      <c r="A20" s="129">
        <v>13</v>
      </c>
      <c r="B20" s="46" t="s">
        <v>21</v>
      </c>
      <c r="C20" s="64" t="s">
        <v>22</v>
      </c>
      <c r="D20" s="64" t="s">
        <v>23</v>
      </c>
      <c r="E20" s="60">
        <f t="shared" si="0"/>
        <v>8710.691823899373</v>
      </c>
      <c r="F20" s="51"/>
      <c r="G20" s="49">
        <v>0</v>
      </c>
      <c r="H20" s="50">
        <v>3.6805555555555554E-3</v>
      </c>
      <c r="I20" s="60">
        <f>+$H$6/H20*10000</f>
        <v>8710.691823899373</v>
      </c>
      <c r="J20" s="50"/>
      <c r="K20" s="49">
        <v>0</v>
      </c>
      <c r="L20" s="51"/>
      <c r="M20" s="49">
        <v>0</v>
      </c>
      <c r="N20" s="51"/>
      <c r="O20" s="49">
        <v>0</v>
      </c>
      <c r="P20" s="52">
        <f t="shared" si="4"/>
        <v>8710.691823899373</v>
      </c>
      <c r="Q20" s="52">
        <f t="shared" si="1"/>
        <v>0</v>
      </c>
      <c r="R20" s="52">
        <f t="shared" si="2"/>
        <v>0</v>
      </c>
      <c r="S20" s="52">
        <f t="shared" si="3"/>
        <v>8710.691823899373</v>
      </c>
    </row>
    <row r="21" spans="1:19" ht="15.75" x14ac:dyDescent="0.25">
      <c r="A21" s="129">
        <v>14</v>
      </c>
      <c r="B21" s="46" t="s">
        <v>31</v>
      </c>
      <c r="C21" s="64" t="s">
        <v>32</v>
      </c>
      <c r="D21" s="64" t="s">
        <v>33</v>
      </c>
      <c r="E21" s="60">
        <f t="shared" si="0"/>
        <v>8523.0769230769256</v>
      </c>
      <c r="F21" s="51"/>
      <c r="G21" s="49">
        <v>0</v>
      </c>
      <c r="H21" s="50">
        <v>3.7615740740740739E-3</v>
      </c>
      <c r="I21" s="60">
        <f>+$H$6/H21*10000</f>
        <v>8523.0769230769256</v>
      </c>
      <c r="J21" s="50"/>
      <c r="K21" s="49">
        <v>0</v>
      </c>
      <c r="L21" s="51"/>
      <c r="M21" s="49">
        <v>0</v>
      </c>
      <c r="N21" s="51"/>
      <c r="O21" s="49">
        <v>0</v>
      </c>
      <c r="P21" s="52">
        <f t="shared" si="4"/>
        <v>8523.0769230769256</v>
      </c>
      <c r="Q21" s="52">
        <f t="shared" si="1"/>
        <v>0</v>
      </c>
      <c r="R21" s="52">
        <f t="shared" si="2"/>
        <v>0</v>
      </c>
      <c r="S21" s="52">
        <f t="shared" si="3"/>
        <v>8523.0769230769256</v>
      </c>
    </row>
    <row r="22" spans="1:19" ht="15.75" x14ac:dyDescent="0.25">
      <c r="A22" s="129">
        <v>15</v>
      </c>
      <c r="B22" s="46" t="s">
        <v>260</v>
      </c>
      <c r="C22" s="64" t="s">
        <v>440</v>
      </c>
      <c r="D22" s="64"/>
      <c r="E22" s="60">
        <f t="shared" si="0"/>
        <v>8508.124076809454</v>
      </c>
      <c r="F22" s="51"/>
      <c r="G22" s="49">
        <v>0</v>
      </c>
      <c r="H22" s="50"/>
      <c r="I22" s="60">
        <v>0</v>
      </c>
      <c r="J22" s="50">
        <v>7.8356481481481489E-3</v>
      </c>
      <c r="K22" s="60">
        <f>+$J$6/J22*10000</f>
        <v>8508.124076809454</v>
      </c>
      <c r="L22" s="51"/>
      <c r="M22" s="49">
        <v>0</v>
      </c>
      <c r="N22" s="51"/>
      <c r="O22" s="49">
        <v>0</v>
      </c>
      <c r="P22" s="52">
        <f t="shared" si="4"/>
        <v>0</v>
      </c>
      <c r="Q22" s="52">
        <f t="shared" si="1"/>
        <v>8508.124076809454</v>
      </c>
      <c r="R22" s="52">
        <f t="shared" si="2"/>
        <v>0</v>
      </c>
      <c r="S22" s="52">
        <f t="shared" si="3"/>
        <v>8508.124076809454</v>
      </c>
    </row>
    <row r="23" spans="1:19" ht="15.75" x14ac:dyDescent="0.25">
      <c r="A23" s="129">
        <v>16</v>
      </c>
      <c r="B23" s="46" t="s">
        <v>441</v>
      </c>
      <c r="C23" s="64" t="s">
        <v>363</v>
      </c>
      <c r="D23" s="64"/>
      <c r="E23" s="60">
        <f t="shared" si="0"/>
        <v>8470.5882352941171</v>
      </c>
      <c r="F23" s="51"/>
      <c r="G23" s="49">
        <v>0</v>
      </c>
      <c r="H23" s="50"/>
      <c r="I23" s="60">
        <v>0</v>
      </c>
      <c r="J23" s="50">
        <v>7.8703703703703713E-3</v>
      </c>
      <c r="K23" s="60">
        <f>+$J$6/J23*10000</f>
        <v>8470.5882352941171</v>
      </c>
      <c r="L23" s="51"/>
      <c r="M23" s="49">
        <v>0</v>
      </c>
      <c r="N23" s="51"/>
      <c r="O23" s="49">
        <v>0</v>
      </c>
      <c r="P23" s="52">
        <f t="shared" si="4"/>
        <v>0</v>
      </c>
      <c r="Q23" s="52">
        <f t="shared" si="1"/>
        <v>8470.5882352941171</v>
      </c>
      <c r="R23" s="52">
        <f t="shared" si="2"/>
        <v>0</v>
      </c>
      <c r="S23" s="52">
        <f t="shared" si="3"/>
        <v>8470.5882352941171</v>
      </c>
    </row>
    <row r="24" spans="1:19" ht="15.75" x14ac:dyDescent="0.25">
      <c r="A24" s="129">
        <v>17</v>
      </c>
      <c r="B24" s="46" t="s">
        <v>49</v>
      </c>
      <c r="C24" s="64" t="s">
        <v>50</v>
      </c>
      <c r="D24" s="64" t="s">
        <v>51</v>
      </c>
      <c r="E24" s="60">
        <f t="shared" si="0"/>
        <v>8393.9393939393958</v>
      </c>
      <c r="F24" s="51"/>
      <c r="G24" s="49">
        <v>0</v>
      </c>
      <c r="H24" s="50">
        <v>3.8194444444444443E-3</v>
      </c>
      <c r="I24" s="60">
        <f>+$H$6/H24*10000</f>
        <v>8393.9393939393958</v>
      </c>
      <c r="J24" s="50"/>
      <c r="K24" s="49">
        <v>0</v>
      </c>
      <c r="L24" s="51"/>
      <c r="M24" s="49">
        <v>0</v>
      </c>
      <c r="N24" s="51"/>
      <c r="O24" s="49">
        <v>0</v>
      </c>
      <c r="P24" s="52">
        <f t="shared" si="4"/>
        <v>8393.9393939393958</v>
      </c>
      <c r="Q24" s="52">
        <f t="shared" si="1"/>
        <v>0</v>
      </c>
      <c r="R24" s="52">
        <f t="shared" si="2"/>
        <v>0</v>
      </c>
      <c r="S24" s="52">
        <f t="shared" si="3"/>
        <v>8393.9393939393958</v>
      </c>
    </row>
    <row r="25" spans="1:19" ht="15.75" x14ac:dyDescent="0.25">
      <c r="A25" s="129">
        <v>18</v>
      </c>
      <c r="B25" s="46" t="s">
        <v>442</v>
      </c>
      <c r="C25" s="64" t="s">
        <v>99</v>
      </c>
      <c r="D25" s="64"/>
      <c r="E25" s="60">
        <f t="shared" si="0"/>
        <v>7955.8011049723764</v>
      </c>
      <c r="F25" s="51"/>
      <c r="G25" s="49">
        <v>0</v>
      </c>
      <c r="H25" s="50"/>
      <c r="I25" s="60">
        <v>0</v>
      </c>
      <c r="J25" s="50">
        <v>8.3796296296296292E-3</v>
      </c>
      <c r="K25" s="60">
        <f>+$J$6/J25*10000</f>
        <v>7955.8011049723764</v>
      </c>
      <c r="L25" s="51"/>
      <c r="M25" s="49">
        <v>0</v>
      </c>
      <c r="N25" s="51"/>
      <c r="O25" s="49">
        <v>0</v>
      </c>
      <c r="P25" s="52">
        <f t="shared" si="4"/>
        <v>0</v>
      </c>
      <c r="Q25" s="52">
        <f t="shared" si="1"/>
        <v>7955.8011049723764</v>
      </c>
      <c r="R25" s="52">
        <f t="shared" si="2"/>
        <v>0</v>
      </c>
      <c r="S25" s="52">
        <f t="shared" si="3"/>
        <v>7955.8011049723764</v>
      </c>
    </row>
    <row r="26" spans="1:19" ht="15.75" x14ac:dyDescent="0.25">
      <c r="A26" s="129">
        <v>19</v>
      </c>
      <c r="B26" s="46" t="s">
        <v>549</v>
      </c>
      <c r="C26" s="64" t="s">
        <v>550</v>
      </c>
      <c r="D26" s="64"/>
      <c r="E26" s="60">
        <f t="shared" si="0"/>
        <v>7808.8313997821342</v>
      </c>
      <c r="F26" s="51"/>
      <c r="G26" s="49">
        <v>0</v>
      </c>
      <c r="H26" s="50"/>
      <c r="I26" s="60">
        <v>0</v>
      </c>
      <c r="J26" s="50"/>
      <c r="K26" s="49">
        <v>0</v>
      </c>
      <c r="L26" s="50">
        <v>7.8703703703703713E-3</v>
      </c>
      <c r="M26" s="60">
        <f>+$L$6/L26*10000</f>
        <v>7808.823529411764</v>
      </c>
      <c r="N26" s="51"/>
      <c r="O26" s="49">
        <v>0</v>
      </c>
      <c r="P26" s="52">
        <f t="shared" si="4"/>
        <v>0</v>
      </c>
      <c r="Q26" s="52">
        <f t="shared" si="1"/>
        <v>7808.823529411764</v>
      </c>
      <c r="R26" s="52">
        <f t="shared" si="2"/>
        <v>7.8703703703703713E-3</v>
      </c>
      <c r="S26" s="52">
        <f t="shared" si="3"/>
        <v>7808.8313997821342</v>
      </c>
    </row>
    <row r="27" spans="1:19" ht="15.75" x14ac:dyDescent="0.25">
      <c r="A27" s="129">
        <v>20</v>
      </c>
      <c r="B27" s="46" t="s">
        <v>575</v>
      </c>
      <c r="C27" s="64" t="s">
        <v>576</v>
      </c>
      <c r="D27" s="64"/>
      <c r="E27" s="60">
        <f t="shared" si="0"/>
        <v>7588.9846717660112</v>
      </c>
      <c r="F27" s="51"/>
      <c r="G27" s="49">
        <v>0</v>
      </c>
      <c r="H27" s="50"/>
      <c r="I27" s="60">
        <v>0</v>
      </c>
      <c r="J27" s="50"/>
      <c r="K27" s="60">
        <v>0</v>
      </c>
      <c r="L27" s="51"/>
      <c r="M27" s="49">
        <v>0</v>
      </c>
      <c r="N27" s="50">
        <v>1.1643518518518518E-2</v>
      </c>
      <c r="O27" s="131">
        <f>+$N$6/N27*$O$9</f>
        <v>7588.9730282474929</v>
      </c>
      <c r="P27" s="52">
        <f t="shared" si="4"/>
        <v>0</v>
      </c>
      <c r="Q27" s="52">
        <f t="shared" si="1"/>
        <v>7588.9730282474929</v>
      </c>
      <c r="R27" s="52">
        <f t="shared" si="2"/>
        <v>1.1643518518518518E-2</v>
      </c>
      <c r="S27" s="52">
        <f t="shared" si="3"/>
        <v>7588.9846717660112</v>
      </c>
    </row>
    <row r="28" spans="1:19" ht="15.75" x14ac:dyDescent="0.25">
      <c r="A28" s="129">
        <v>21</v>
      </c>
      <c r="B28" s="46" t="s">
        <v>13</v>
      </c>
      <c r="C28" s="64" t="s">
        <v>443</v>
      </c>
      <c r="D28" s="64"/>
      <c r="E28" s="60">
        <f t="shared" si="0"/>
        <v>7539.2670157068078</v>
      </c>
      <c r="F28" s="51"/>
      <c r="G28" s="49">
        <v>0</v>
      </c>
      <c r="H28" s="50"/>
      <c r="I28" s="60">
        <v>0</v>
      </c>
      <c r="J28" s="50">
        <v>8.8425925925925911E-3</v>
      </c>
      <c r="K28" s="60">
        <f>+$J$6/J28*10000</f>
        <v>7539.2670157068078</v>
      </c>
      <c r="L28" s="51"/>
      <c r="M28" s="49">
        <v>0</v>
      </c>
      <c r="N28" s="51"/>
      <c r="O28" s="49">
        <v>0</v>
      </c>
      <c r="P28" s="52">
        <f t="shared" si="4"/>
        <v>0</v>
      </c>
      <c r="Q28" s="52">
        <f t="shared" si="1"/>
        <v>7539.2670157068078</v>
      </c>
      <c r="R28" s="52">
        <f t="shared" si="2"/>
        <v>0</v>
      </c>
      <c r="S28" s="52">
        <f t="shared" si="3"/>
        <v>7539.2670157068078</v>
      </c>
    </row>
    <row r="29" spans="1:19" ht="15.75" x14ac:dyDescent="0.25">
      <c r="A29" s="129">
        <v>22</v>
      </c>
      <c r="B29" s="46" t="s">
        <v>156</v>
      </c>
      <c r="C29" s="64" t="s">
        <v>577</v>
      </c>
      <c r="D29" s="64"/>
      <c r="E29" s="60">
        <f t="shared" si="0"/>
        <v>7492.1676982179661</v>
      </c>
      <c r="F29" s="51"/>
      <c r="G29" s="49">
        <v>0</v>
      </c>
      <c r="H29" s="50"/>
      <c r="I29" s="60">
        <v>0</v>
      </c>
      <c r="J29" s="50"/>
      <c r="K29" s="60">
        <v>0</v>
      </c>
      <c r="L29" s="51"/>
      <c r="M29" s="49">
        <v>0</v>
      </c>
      <c r="N29" s="50">
        <v>1.1793981481481482E-2</v>
      </c>
      <c r="O29" s="131">
        <f>+$N$6/N29*$O$9</f>
        <v>7492.1559042364843</v>
      </c>
      <c r="P29" s="52">
        <f t="shared" si="4"/>
        <v>0</v>
      </c>
      <c r="Q29" s="52">
        <f t="shared" si="1"/>
        <v>7492.1559042364843</v>
      </c>
      <c r="R29" s="52">
        <f t="shared" si="2"/>
        <v>1.1793981481481482E-2</v>
      </c>
      <c r="S29" s="52">
        <f t="shared" si="3"/>
        <v>7492.1676982179661</v>
      </c>
    </row>
    <row r="30" spans="1:19" ht="15.75" x14ac:dyDescent="0.25">
      <c r="A30" s="129">
        <v>23</v>
      </c>
      <c r="B30" s="46" t="s">
        <v>578</v>
      </c>
      <c r="C30" s="64" t="s">
        <v>579</v>
      </c>
      <c r="D30" s="64"/>
      <c r="E30" s="60">
        <f t="shared" si="0"/>
        <v>7340.8840239764395</v>
      </c>
      <c r="F30" s="51"/>
      <c r="G30" s="49">
        <v>0</v>
      </c>
      <c r="H30" s="50"/>
      <c r="I30" s="60">
        <v>0</v>
      </c>
      <c r="J30" s="50"/>
      <c r="K30" s="49">
        <v>0</v>
      </c>
      <c r="L30" s="51"/>
      <c r="M30" s="49">
        <v>0</v>
      </c>
      <c r="N30" s="50">
        <v>1.2037037037037035E-2</v>
      </c>
      <c r="O30" s="131">
        <f>+$N$6/N30*$O$9</f>
        <v>7340.8719869394026</v>
      </c>
      <c r="P30" s="52">
        <f t="shared" si="4"/>
        <v>0</v>
      </c>
      <c r="Q30" s="52">
        <f t="shared" si="1"/>
        <v>7340.8719869394026</v>
      </c>
      <c r="R30" s="52">
        <f t="shared" si="2"/>
        <v>1.2037037037037035E-2</v>
      </c>
      <c r="S30" s="52">
        <f t="shared" si="3"/>
        <v>7340.8840239764395</v>
      </c>
    </row>
    <row r="31" spans="1:19" ht="15.75" x14ac:dyDescent="0.25">
      <c r="A31" s="129">
        <v>24</v>
      </c>
      <c r="B31" s="46" t="s">
        <v>536</v>
      </c>
      <c r="C31" s="64" t="s">
        <v>551</v>
      </c>
      <c r="D31" s="64"/>
      <c r="E31" s="60">
        <f t="shared" si="0"/>
        <v>7293.9644698819702</v>
      </c>
      <c r="F31" s="51"/>
      <c r="G31" s="49">
        <v>0</v>
      </c>
      <c r="H31" s="50"/>
      <c r="I31" s="60">
        <v>0</v>
      </c>
      <c r="J31" s="50"/>
      <c r="K31" s="49">
        <v>0</v>
      </c>
      <c r="L31" s="50">
        <v>8.4259259259259253E-3</v>
      </c>
      <c r="M31" s="60">
        <f>+$L$6/L31*10000</f>
        <v>7293.9560439560446</v>
      </c>
      <c r="N31" s="51"/>
      <c r="O31" s="49">
        <v>0</v>
      </c>
      <c r="P31" s="52">
        <f t="shared" si="4"/>
        <v>0</v>
      </c>
      <c r="Q31" s="52">
        <f t="shared" si="1"/>
        <v>7293.9560439560446</v>
      </c>
      <c r="R31" s="52">
        <f t="shared" si="2"/>
        <v>8.4259259259259253E-3</v>
      </c>
      <c r="S31" s="52">
        <f t="shared" si="3"/>
        <v>7293.9644698819702</v>
      </c>
    </row>
    <row r="32" spans="1:19" ht="15.75" x14ac:dyDescent="0.25">
      <c r="A32" s="129">
        <v>25</v>
      </c>
      <c r="B32" s="46" t="s">
        <v>156</v>
      </c>
      <c r="C32" s="64" t="s">
        <v>444</v>
      </c>
      <c r="D32" s="64"/>
      <c r="E32" s="60">
        <f t="shared" si="0"/>
        <v>7209.0112640801008</v>
      </c>
      <c r="F32" s="51"/>
      <c r="G32" s="49">
        <v>0</v>
      </c>
      <c r="H32" s="50"/>
      <c r="I32" s="60">
        <v>0</v>
      </c>
      <c r="J32" s="50">
        <v>9.2476851851851852E-3</v>
      </c>
      <c r="K32" s="60">
        <f>+$J$6/J32*10000</f>
        <v>7209.0112640801008</v>
      </c>
      <c r="L32" s="51"/>
      <c r="M32" s="49">
        <v>0</v>
      </c>
      <c r="N32" s="51"/>
      <c r="O32" s="49">
        <v>0</v>
      </c>
      <c r="P32" s="52">
        <f t="shared" si="4"/>
        <v>0</v>
      </c>
      <c r="Q32" s="52">
        <f t="shared" si="1"/>
        <v>7209.0112640801008</v>
      </c>
      <c r="R32" s="52">
        <f t="shared" si="2"/>
        <v>0</v>
      </c>
      <c r="S32" s="52">
        <f t="shared" si="3"/>
        <v>7209.0112640801008</v>
      </c>
    </row>
    <row r="33" spans="1:19" ht="15.75" x14ac:dyDescent="0.25">
      <c r="A33" s="129">
        <v>26</v>
      </c>
      <c r="B33" s="46" t="s">
        <v>16</v>
      </c>
      <c r="C33" s="64" t="s">
        <v>39</v>
      </c>
      <c r="D33" s="64" t="s">
        <v>40</v>
      </c>
      <c r="E33" s="60">
        <f t="shared" si="0"/>
        <v>7194.8051948051952</v>
      </c>
      <c r="F33" s="51"/>
      <c r="G33" s="49">
        <v>0</v>
      </c>
      <c r="H33" s="50">
        <v>4.4560185185185189E-3</v>
      </c>
      <c r="I33" s="60">
        <f>+$H$6/H33*10000</f>
        <v>7194.8051948051952</v>
      </c>
      <c r="J33" s="50"/>
      <c r="K33" s="49">
        <v>0</v>
      </c>
      <c r="L33" s="51"/>
      <c r="M33" s="49">
        <v>0</v>
      </c>
      <c r="N33" s="51"/>
      <c r="O33" s="49">
        <v>0</v>
      </c>
      <c r="P33" s="52">
        <f t="shared" si="4"/>
        <v>7194.8051948051952</v>
      </c>
      <c r="Q33" s="52">
        <f t="shared" si="1"/>
        <v>0</v>
      </c>
      <c r="R33" s="52">
        <f t="shared" si="2"/>
        <v>0</v>
      </c>
      <c r="S33" s="52">
        <f t="shared" si="3"/>
        <v>7194.8051948051952</v>
      </c>
    </row>
    <row r="34" spans="1:19" ht="15.75" x14ac:dyDescent="0.25">
      <c r="A34" s="129">
        <v>27</v>
      </c>
      <c r="B34" s="46" t="s">
        <v>430</v>
      </c>
      <c r="C34" s="64" t="s">
        <v>343</v>
      </c>
      <c r="D34" s="64"/>
      <c r="E34" s="60">
        <f t="shared" si="0"/>
        <v>7075.5517529458311</v>
      </c>
      <c r="F34" s="51"/>
      <c r="G34" s="49">
        <v>0</v>
      </c>
      <c r="H34" s="50"/>
      <c r="I34" s="60">
        <v>0</v>
      </c>
      <c r="J34" s="50"/>
      <c r="K34" s="49">
        <v>0</v>
      </c>
      <c r="L34" s="51"/>
      <c r="M34" s="49">
        <v>0</v>
      </c>
      <c r="N34" s="50">
        <v>1.2488425925925925E-2</v>
      </c>
      <c r="O34" s="131">
        <f>+$N$6/N34*$O$9</f>
        <v>7075.5392645199054</v>
      </c>
      <c r="P34" s="52">
        <f t="shared" si="4"/>
        <v>0</v>
      </c>
      <c r="Q34" s="52">
        <f t="shared" si="1"/>
        <v>7075.5392645199054</v>
      </c>
      <c r="R34" s="52">
        <f t="shared" si="2"/>
        <v>1.2488425925925925E-2</v>
      </c>
      <c r="S34" s="52">
        <f t="shared" si="3"/>
        <v>7075.5517529458311</v>
      </c>
    </row>
    <row r="35" spans="1:19" ht="15.75" x14ac:dyDescent="0.25">
      <c r="A35" s="129">
        <v>28</v>
      </c>
      <c r="B35" s="46" t="s">
        <v>445</v>
      </c>
      <c r="C35" s="64" t="s">
        <v>446</v>
      </c>
      <c r="D35" s="64"/>
      <c r="E35" s="60">
        <f t="shared" si="0"/>
        <v>7067.4846625766877</v>
      </c>
      <c r="F35" s="51"/>
      <c r="G35" s="49">
        <v>0</v>
      </c>
      <c r="H35" s="50"/>
      <c r="I35" s="60">
        <v>0</v>
      </c>
      <c r="J35" s="50">
        <v>9.432870370370371E-3</v>
      </c>
      <c r="K35" s="60">
        <f>+$J$6/J35*10000</f>
        <v>7067.4846625766877</v>
      </c>
      <c r="L35" s="51"/>
      <c r="M35" s="49">
        <v>0</v>
      </c>
      <c r="N35" s="51"/>
      <c r="O35" s="49">
        <v>0</v>
      </c>
      <c r="P35" s="52">
        <f t="shared" si="4"/>
        <v>0</v>
      </c>
      <c r="Q35" s="52">
        <f t="shared" si="1"/>
        <v>7067.4846625766877</v>
      </c>
      <c r="R35" s="52">
        <f t="shared" si="2"/>
        <v>0</v>
      </c>
      <c r="S35" s="52">
        <f t="shared" si="3"/>
        <v>7067.4846625766877</v>
      </c>
    </row>
    <row r="36" spans="1:19" ht="15.75" x14ac:dyDescent="0.25">
      <c r="A36" s="129">
        <v>29</v>
      </c>
      <c r="B36" s="46" t="s">
        <v>255</v>
      </c>
      <c r="C36" s="64" t="s">
        <v>217</v>
      </c>
      <c r="D36" s="64"/>
      <c r="E36" s="60">
        <f t="shared" si="0"/>
        <v>6877.9469611113909</v>
      </c>
      <c r="F36" s="51"/>
      <c r="G36" s="49">
        <v>0</v>
      </c>
      <c r="H36" s="50"/>
      <c r="I36" s="60">
        <v>0</v>
      </c>
      <c r="J36" s="50"/>
      <c r="K36" s="49">
        <v>0</v>
      </c>
      <c r="L36" s="51"/>
      <c r="M36" s="49">
        <v>0</v>
      </c>
      <c r="N36" s="50">
        <v>1.2847222222222223E-2</v>
      </c>
      <c r="O36" s="131">
        <f>+$N$6/N36*$O$9</f>
        <v>6877.9341138891687</v>
      </c>
      <c r="P36" s="52">
        <f t="shared" si="4"/>
        <v>0</v>
      </c>
      <c r="Q36" s="52">
        <f t="shared" si="1"/>
        <v>6877.9341138891687</v>
      </c>
      <c r="R36" s="52">
        <f t="shared" si="2"/>
        <v>1.2847222222222223E-2</v>
      </c>
      <c r="S36" s="52">
        <f t="shared" si="3"/>
        <v>6877.9469611113909</v>
      </c>
    </row>
    <row r="37" spans="1:19" ht="15.75" x14ac:dyDescent="0.25">
      <c r="A37" s="129">
        <v>30</v>
      </c>
      <c r="B37" s="46" t="s">
        <v>52</v>
      </c>
      <c r="C37" s="64" t="s">
        <v>53</v>
      </c>
      <c r="D37" s="64"/>
      <c r="E37" s="60">
        <f t="shared" si="0"/>
        <v>6626.7942583732065</v>
      </c>
      <c r="F37" s="51"/>
      <c r="G37" s="49">
        <v>0</v>
      </c>
      <c r="H37" s="50">
        <v>4.8379629629629632E-3</v>
      </c>
      <c r="I37" s="60">
        <f>+$H$6/H37*10000</f>
        <v>6626.7942583732065</v>
      </c>
      <c r="J37" s="50"/>
      <c r="K37" s="49">
        <v>0</v>
      </c>
      <c r="L37" s="51"/>
      <c r="M37" s="49">
        <v>0</v>
      </c>
      <c r="N37" s="51"/>
      <c r="O37" s="49">
        <v>0</v>
      </c>
      <c r="P37" s="52">
        <f t="shared" si="4"/>
        <v>6626.7942583732065</v>
      </c>
      <c r="Q37" s="52">
        <f t="shared" si="1"/>
        <v>0</v>
      </c>
      <c r="R37" s="52">
        <f t="shared" si="2"/>
        <v>0</v>
      </c>
      <c r="S37" s="52">
        <f t="shared" si="3"/>
        <v>6626.7942583732065</v>
      </c>
    </row>
    <row r="38" spans="1:19" ht="15.75" x14ac:dyDescent="0.25">
      <c r="A38" s="128"/>
      <c r="B38" s="71" t="s">
        <v>351</v>
      </c>
      <c r="C38" s="72"/>
      <c r="D38" s="72"/>
      <c r="E38" s="73"/>
      <c r="F38" s="74"/>
      <c r="G38" s="73"/>
      <c r="H38" s="75"/>
      <c r="I38" s="76"/>
      <c r="J38" s="74"/>
      <c r="K38" s="73"/>
      <c r="L38" s="74"/>
      <c r="M38" s="73"/>
      <c r="N38" s="74"/>
      <c r="O38" s="73"/>
      <c r="P38" s="77"/>
      <c r="Q38" s="77"/>
      <c r="R38" s="77"/>
      <c r="S38" s="78"/>
    </row>
    <row r="39" spans="1:19" ht="15.75" x14ac:dyDescent="0.25">
      <c r="A39" s="128"/>
      <c r="B39" s="79" t="s">
        <v>367</v>
      </c>
      <c r="C39" s="80"/>
      <c r="D39" s="80"/>
      <c r="E39" s="81"/>
      <c r="F39" s="82">
        <v>5.1041666666666666E-3</v>
      </c>
      <c r="G39" s="81"/>
      <c r="H39" s="82">
        <v>2.8240740740740739E-3</v>
      </c>
      <c r="I39" s="83"/>
      <c r="J39" s="82">
        <v>6.2847222222222228E-3</v>
      </c>
      <c r="K39" s="81"/>
      <c r="L39" s="82">
        <v>6.3425925925925915E-3</v>
      </c>
      <c r="M39" s="81"/>
      <c r="N39" s="82">
        <v>5.9722222222222225E-3</v>
      </c>
      <c r="O39" s="81"/>
      <c r="P39" s="85"/>
      <c r="Q39" s="85"/>
      <c r="R39" s="85"/>
      <c r="S39" s="86"/>
    </row>
    <row r="40" spans="1:19" ht="15.75" x14ac:dyDescent="0.25">
      <c r="A40" s="128"/>
      <c r="B40" s="87"/>
      <c r="C40" s="88"/>
      <c r="D40" s="88"/>
      <c r="E40" s="89"/>
      <c r="F40" s="90"/>
      <c r="G40" s="89"/>
      <c r="H40" s="91"/>
      <c r="I40" s="92"/>
      <c r="J40" s="90"/>
      <c r="K40" s="89"/>
      <c r="L40" s="90"/>
      <c r="M40" s="89"/>
      <c r="N40" s="90"/>
      <c r="O40" s="89"/>
      <c r="P40" s="93"/>
      <c r="Q40" s="93"/>
      <c r="R40" s="93"/>
      <c r="S40" s="94"/>
    </row>
    <row r="41" spans="1:19" ht="15.75" x14ac:dyDescent="0.25">
      <c r="A41" s="128">
        <v>1</v>
      </c>
      <c r="B41" s="79" t="s">
        <v>1</v>
      </c>
      <c r="C41" s="80" t="s">
        <v>2</v>
      </c>
      <c r="D41" s="80" t="s">
        <v>3</v>
      </c>
      <c r="E41" s="97">
        <f t="shared" ref="E41:E62" si="5">+S41</f>
        <v>29760</v>
      </c>
      <c r="F41" s="98">
        <v>5.4976851851851853E-3</v>
      </c>
      <c r="G41" s="100">
        <f t="shared" ref="G41:G46" si="6">+$F$39/F41*10000</f>
        <v>9284.21052631579</v>
      </c>
      <c r="H41" s="82">
        <v>2.8935185185185188E-3</v>
      </c>
      <c r="I41" s="83">
        <f>+$H$39/H41*10000</f>
        <v>9759.9999999999982</v>
      </c>
      <c r="J41" s="82">
        <v>6.2847222222222228E-3</v>
      </c>
      <c r="K41" s="125">
        <f t="shared" ref="K41:K46" si="7">+$J$39/J41*10000</f>
        <v>10000</v>
      </c>
      <c r="L41" s="82">
        <v>6.3425925925925915E-3</v>
      </c>
      <c r="M41" s="81">
        <v>10000</v>
      </c>
      <c r="N41" s="82">
        <v>6.3078703703703708E-3</v>
      </c>
      <c r="O41" s="97">
        <f>+$N$39/N41*10000</f>
        <v>9467.8899082568805</v>
      </c>
      <c r="P41" s="85">
        <f t="shared" ref="P41:P62" si="8">LARGE($G41:$I41,1)</f>
        <v>9759.9999999999982</v>
      </c>
      <c r="Q41" s="85">
        <f t="shared" ref="Q41:Q62" si="9">LARGE($K41:$O41,1)</f>
        <v>10000</v>
      </c>
      <c r="R41" s="85">
        <f t="shared" ref="R41:R62" si="10">LARGE($K41:$O41,2)</f>
        <v>10000</v>
      </c>
      <c r="S41" s="85">
        <f t="shared" ref="S41:S62" si="11">SUM(P41:R41)</f>
        <v>29760</v>
      </c>
    </row>
    <row r="42" spans="1:19" ht="15.75" x14ac:dyDescent="0.25">
      <c r="A42" s="128">
        <v>2</v>
      </c>
      <c r="B42" s="95" t="s">
        <v>238</v>
      </c>
      <c r="C42" s="96" t="s">
        <v>358</v>
      </c>
      <c r="D42" s="96" t="s">
        <v>359</v>
      </c>
      <c r="E42" s="97">
        <f t="shared" si="5"/>
        <v>28741.085152619831</v>
      </c>
      <c r="F42" s="98">
        <v>5.1041666666666666E-3</v>
      </c>
      <c r="G42" s="99">
        <f t="shared" si="6"/>
        <v>10000</v>
      </c>
      <c r="H42" s="82"/>
      <c r="I42" s="83">
        <v>0</v>
      </c>
      <c r="J42" s="82">
        <v>6.4120370370370364E-3</v>
      </c>
      <c r="K42" s="125">
        <f t="shared" si="7"/>
        <v>9801.4440433213022</v>
      </c>
      <c r="L42" s="82">
        <v>7.0949074074074074E-3</v>
      </c>
      <c r="M42" s="97">
        <f>+$L$39/L42*10000</f>
        <v>8939.6411092985309</v>
      </c>
      <c r="N42" s="82">
        <v>6.7245370370370367E-3</v>
      </c>
      <c r="O42" s="97">
        <f>+$N$39/N42*10000</f>
        <v>8881.2392426850256</v>
      </c>
      <c r="P42" s="85">
        <f t="shared" si="8"/>
        <v>10000</v>
      </c>
      <c r="Q42" s="85">
        <f t="shared" si="9"/>
        <v>9801.4440433213022</v>
      </c>
      <c r="R42" s="85">
        <f t="shared" si="10"/>
        <v>8939.6411092985309</v>
      </c>
      <c r="S42" s="85">
        <f t="shared" si="11"/>
        <v>28741.085152619831</v>
      </c>
    </row>
    <row r="43" spans="1:19" ht="15.75" x14ac:dyDescent="0.25">
      <c r="A43" s="128">
        <v>3</v>
      </c>
      <c r="B43" s="95" t="s">
        <v>129</v>
      </c>
      <c r="C43" s="96" t="s">
        <v>360</v>
      </c>
      <c r="D43" s="96"/>
      <c r="E43" s="97">
        <f t="shared" si="5"/>
        <v>27919.786655106618</v>
      </c>
      <c r="F43" s="98">
        <v>5.2430555555555555E-3</v>
      </c>
      <c r="G43" s="100">
        <f t="shared" si="6"/>
        <v>9735.0993377483446</v>
      </c>
      <c r="H43" s="82"/>
      <c r="I43" s="83">
        <v>0</v>
      </c>
      <c r="J43" s="82">
        <v>7.2800925925925915E-3</v>
      </c>
      <c r="K43" s="125">
        <f t="shared" si="7"/>
        <v>8632.7503974562806</v>
      </c>
      <c r="L43" s="82">
        <v>6.828703703703704E-3</v>
      </c>
      <c r="M43" s="97">
        <f>+$L$39/L43*10000</f>
        <v>9288.1355932203369</v>
      </c>
      <c r="N43" s="82">
        <v>6.7129629629629622E-3</v>
      </c>
      <c r="O43" s="97">
        <f>+$N$39/N43*10000</f>
        <v>8896.551724137933</v>
      </c>
      <c r="P43" s="85">
        <f t="shared" si="8"/>
        <v>9735.0993377483446</v>
      </c>
      <c r="Q43" s="85">
        <f t="shared" si="9"/>
        <v>9288.1355932203369</v>
      </c>
      <c r="R43" s="85">
        <f t="shared" si="10"/>
        <v>8896.551724137933</v>
      </c>
      <c r="S43" s="85">
        <f t="shared" si="11"/>
        <v>27919.786655106618</v>
      </c>
    </row>
    <row r="44" spans="1:19" ht="15.75" x14ac:dyDescent="0.25">
      <c r="A44" s="128">
        <v>4</v>
      </c>
      <c r="B44" s="95" t="s">
        <v>365</v>
      </c>
      <c r="C44" s="96" t="s">
        <v>366</v>
      </c>
      <c r="D44" s="96" t="s">
        <v>359</v>
      </c>
      <c r="E44" s="97">
        <f t="shared" si="5"/>
        <v>23044.385697604928</v>
      </c>
      <c r="F44" s="98">
        <v>6.8402777777777776E-3</v>
      </c>
      <c r="G44" s="100">
        <f t="shared" si="6"/>
        <v>7461.9289340101523</v>
      </c>
      <c r="H44" s="82"/>
      <c r="I44" s="83">
        <v>0</v>
      </c>
      <c r="J44" s="82">
        <v>7.9629629629629634E-3</v>
      </c>
      <c r="K44" s="125">
        <f t="shared" si="7"/>
        <v>7892.4418604651173</v>
      </c>
      <c r="L44" s="82">
        <v>8.6574074074074071E-3</v>
      </c>
      <c r="M44" s="97">
        <f>+$L$39/L44*10000</f>
        <v>7326.2032085561486</v>
      </c>
      <c r="N44" s="82">
        <v>7.7662037037037031E-3</v>
      </c>
      <c r="O44" s="97">
        <f>+$N$39/N44*10000</f>
        <v>7690.0149031296587</v>
      </c>
      <c r="P44" s="85">
        <f t="shared" si="8"/>
        <v>7461.9289340101523</v>
      </c>
      <c r="Q44" s="85">
        <f t="shared" si="9"/>
        <v>7892.4418604651173</v>
      </c>
      <c r="R44" s="85">
        <f t="shared" si="10"/>
        <v>7690.0149031296587</v>
      </c>
      <c r="S44" s="85">
        <f t="shared" si="11"/>
        <v>23044.385697604928</v>
      </c>
    </row>
    <row r="45" spans="1:19" ht="15.75" x14ac:dyDescent="0.25">
      <c r="A45" s="128">
        <v>5</v>
      </c>
      <c r="B45" s="95" t="s">
        <v>364</v>
      </c>
      <c r="C45" s="96" t="s">
        <v>194</v>
      </c>
      <c r="D45" s="96"/>
      <c r="E45" s="97">
        <f t="shared" si="5"/>
        <v>21329.440453132629</v>
      </c>
      <c r="F45" s="98">
        <v>6.7361111111111103E-3</v>
      </c>
      <c r="G45" s="100">
        <f t="shared" si="6"/>
        <v>7577.3195876288664</v>
      </c>
      <c r="H45" s="82"/>
      <c r="I45" s="83">
        <v>0</v>
      </c>
      <c r="J45" s="82">
        <v>9.0277777777777787E-3</v>
      </c>
      <c r="K45" s="125">
        <f t="shared" si="7"/>
        <v>6961.538461538461</v>
      </c>
      <c r="L45" s="82">
        <v>9.3402777777777772E-3</v>
      </c>
      <c r="M45" s="97">
        <f>+$L$39/L45*10000</f>
        <v>6790.5824039653025</v>
      </c>
      <c r="N45" s="84"/>
      <c r="O45" s="83">
        <v>0</v>
      </c>
      <c r="P45" s="85">
        <f t="shared" si="8"/>
        <v>7577.3195876288664</v>
      </c>
      <c r="Q45" s="85">
        <f t="shared" si="9"/>
        <v>6961.538461538461</v>
      </c>
      <c r="R45" s="85">
        <f t="shared" si="10"/>
        <v>6790.5824039653025</v>
      </c>
      <c r="S45" s="85">
        <f t="shared" si="11"/>
        <v>21329.440453132629</v>
      </c>
    </row>
    <row r="46" spans="1:19" ht="15.75" x14ac:dyDescent="0.25">
      <c r="A46" s="128">
        <v>6</v>
      </c>
      <c r="B46" s="95" t="s">
        <v>59</v>
      </c>
      <c r="C46" s="96" t="s">
        <v>194</v>
      </c>
      <c r="D46" s="96"/>
      <c r="E46" s="97">
        <f t="shared" si="5"/>
        <v>21257.499843215639</v>
      </c>
      <c r="F46" s="98">
        <v>6.8981481481481489E-3</v>
      </c>
      <c r="G46" s="100">
        <f t="shared" si="6"/>
        <v>7399.3288590604025</v>
      </c>
      <c r="H46" s="82"/>
      <c r="I46" s="83">
        <v>0</v>
      </c>
      <c r="J46" s="82">
        <v>8.819444444444444E-3</v>
      </c>
      <c r="K46" s="125">
        <f t="shared" si="7"/>
        <v>7125.9842519685044</v>
      </c>
      <c r="L46" s="82">
        <v>9.4212962962962957E-3</v>
      </c>
      <c r="M46" s="97">
        <f>+$L$39/L46*10000</f>
        <v>6732.1867321867312</v>
      </c>
      <c r="N46" s="84"/>
      <c r="O46" s="83">
        <v>0</v>
      </c>
      <c r="P46" s="85">
        <f t="shared" si="8"/>
        <v>7399.3288590604025</v>
      </c>
      <c r="Q46" s="85">
        <f t="shared" si="9"/>
        <v>7125.9842519685044</v>
      </c>
      <c r="R46" s="85">
        <f t="shared" si="10"/>
        <v>6732.1867321867312</v>
      </c>
      <c r="S46" s="85">
        <f t="shared" si="11"/>
        <v>21257.499843215639</v>
      </c>
    </row>
    <row r="47" spans="1:19" ht="15.75" x14ac:dyDescent="0.25">
      <c r="A47" s="128">
        <v>7</v>
      </c>
      <c r="B47" s="79" t="s">
        <v>10</v>
      </c>
      <c r="C47" s="80" t="s">
        <v>11</v>
      </c>
      <c r="D47" s="80" t="s">
        <v>12</v>
      </c>
      <c r="E47" s="97">
        <f t="shared" si="5"/>
        <v>20000.005972222221</v>
      </c>
      <c r="F47" s="84"/>
      <c r="G47" s="81">
        <v>0</v>
      </c>
      <c r="H47" s="82">
        <v>2.8240740740740739E-3</v>
      </c>
      <c r="I47" s="83">
        <f>+$H$39/H47*10000</f>
        <v>10000</v>
      </c>
      <c r="J47" s="82"/>
      <c r="K47" s="125">
        <v>0</v>
      </c>
      <c r="L47" s="84"/>
      <c r="M47" s="83">
        <v>0</v>
      </c>
      <c r="N47" s="82">
        <v>5.9722222222222225E-3</v>
      </c>
      <c r="O47" s="97">
        <f>+$N$39/N47*10000</f>
        <v>10000</v>
      </c>
      <c r="P47" s="85">
        <f t="shared" si="8"/>
        <v>10000</v>
      </c>
      <c r="Q47" s="85">
        <f t="shared" si="9"/>
        <v>10000</v>
      </c>
      <c r="R47" s="85">
        <f t="shared" si="10"/>
        <v>5.9722222222222225E-3</v>
      </c>
      <c r="S47" s="85">
        <f t="shared" si="11"/>
        <v>20000.005972222221</v>
      </c>
    </row>
    <row r="48" spans="1:19" ht="15.75" x14ac:dyDescent="0.25">
      <c r="A48" s="128">
        <v>8</v>
      </c>
      <c r="B48" s="79" t="s">
        <v>4</v>
      </c>
      <c r="C48" s="80" t="s">
        <v>5</v>
      </c>
      <c r="D48" s="80" t="s">
        <v>6</v>
      </c>
      <c r="E48" s="97">
        <f t="shared" si="5"/>
        <v>17900.65561827055</v>
      </c>
      <c r="F48" s="84"/>
      <c r="G48" s="81">
        <v>0</v>
      </c>
      <c r="H48" s="82">
        <v>3.3217592592592591E-3</v>
      </c>
      <c r="I48" s="97">
        <f>+$H$39/H48*10000</f>
        <v>8501.7421602787454</v>
      </c>
      <c r="J48" s="82"/>
      <c r="K48" s="81">
        <v>0</v>
      </c>
      <c r="L48" s="84"/>
      <c r="M48" s="83">
        <v>0</v>
      </c>
      <c r="N48" s="82">
        <v>6.3541666666666668E-3</v>
      </c>
      <c r="O48" s="97">
        <f>+$N$39/N48*10000</f>
        <v>9398.9071038251368</v>
      </c>
      <c r="P48" s="85">
        <f t="shared" si="8"/>
        <v>8501.7421602787454</v>
      </c>
      <c r="Q48" s="85">
        <f t="shared" si="9"/>
        <v>9398.9071038251368</v>
      </c>
      <c r="R48" s="85">
        <f t="shared" si="10"/>
        <v>6.3541666666666668E-3</v>
      </c>
      <c r="S48" s="85">
        <f t="shared" si="11"/>
        <v>17900.65561827055</v>
      </c>
    </row>
    <row r="49" spans="1:19" ht="15.75" x14ac:dyDescent="0.25">
      <c r="A49" s="128">
        <v>9</v>
      </c>
      <c r="B49" s="95" t="s">
        <v>361</v>
      </c>
      <c r="C49" s="96" t="s">
        <v>201</v>
      </c>
      <c r="D49" s="96" t="s">
        <v>362</v>
      </c>
      <c r="E49" s="97">
        <f t="shared" si="5"/>
        <v>9671.0526315789484</v>
      </c>
      <c r="F49" s="98">
        <v>5.2777777777777771E-3</v>
      </c>
      <c r="G49" s="100">
        <f>+$F$39/F49*10000</f>
        <v>9671.0526315789484</v>
      </c>
      <c r="H49" s="82"/>
      <c r="I49" s="100">
        <v>0</v>
      </c>
      <c r="J49" s="82"/>
      <c r="K49" s="125">
        <v>0</v>
      </c>
      <c r="L49" s="84"/>
      <c r="M49" s="83">
        <v>0</v>
      </c>
      <c r="N49" s="84"/>
      <c r="O49" s="83">
        <v>0</v>
      </c>
      <c r="P49" s="85">
        <f t="shared" si="8"/>
        <v>9671.0526315789484</v>
      </c>
      <c r="Q49" s="85">
        <f t="shared" si="9"/>
        <v>0</v>
      </c>
      <c r="R49" s="85">
        <f t="shared" si="10"/>
        <v>0</v>
      </c>
      <c r="S49" s="85">
        <f t="shared" si="11"/>
        <v>9671.0526315789484</v>
      </c>
    </row>
    <row r="50" spans="1:19" ht="15.75" x14ac:dyDescent="0.25">
      <c r="A50" s="128">
        <v>10</v>
      </c>
      <c r="B50" s="95" t="s">
        <v>96</v>
      </c>
      <c r="C50" s="96" t="s">
        <v>363</v>
      </c>
      <c r="D50" s="96"/>
      <c r="E50" s="97">
        <f t="shared" si="5"/>
        <v>9130.434782608696</v>
      </c>
      <c r="F50" s="98">
        <v>5.5902777777777782E-3</v>
      </c>
      <c r="G50" s="100">
        <f>+$F$39/F50*10000</f>
        <v>9130.434782608696</v>
      </c>
      <c r="H50" s="82"/>
      <c r="I50" s="100">
        <v>0</v>
      </c>
      <c r="J50" s="82"/>
      <c r="K50" s="125">
        <v>0</v>
      </c>
      <c r="L50" s="84"/>
      <c r="M50" s="83">
        <v>0</v>
      </c>
      <c r="N50" s="84"/>
      <c r="O50" s="83">
        <v>0</v>
      </c>
      <c r="P50" s="85">
        <f t="shared" si="8"/>
        <v>9130.434782608696</v>
      </c>
      <c r="Q50" s="85">
        <f t="shared" si="9"/>
        <v>0</v>
      </c>
      <c r="R50" s="85">
        <f t="shared" si="10"/>
        <v>0</v>
      </c>
      <c r="S50" s="85">
        <f t="shared" si="11"/>
        <v>9130.434782608696</v>
      </c>
    </row>
    <row r="51" spans="1:19" ht="15.75" x14ac:dyDescent="0.25">
      <c r="A51" s="128">
        <v>11</v>
      </c>
      <c r="B51" s="95" t="s">
        <v>228</v>
      </c>
      <c r="C51" s="96" t="s">
        <v>447</v>
      </c>
      <c r="D51" s="96"/>
      <c r="E51" s="97">
        <f t="shared" si="5"/>
        <v>8632.7503974562806</v>
      </c>
      <c r="F51" s="98"/>
      <c r="G51" s="100">
        <v>0</v>
      </c>
      <c r="H51" s="82"/>
      <c r="I51" s="100">
        <v>0</v>
      </c>
      <c r="J51" s="82">
        <v>7.2800925925925915E-3</v>
      </c>
      <c r="K51" s="125">
        <f>+$J$39/J51*10000</f>
        <v>8632.7503974562806</v>
      </c>
      <c r="L51" s="84"/>
      <c r="M51" s="83">
        <v>0</v>
      </c>
      <c r="N51" s="84"/>
      <c r="O51" s="83">
        <v>0</v>
      </c>
      <c r="P51" s="85">
        <f t="shared" si="8"/>
        <v>0</v>
      </c>
      <c r="Q51" s="85">
        <f t="shared" si="9"/>
        <v>8632.7503974562806</v>
      </c>
      <c r="R51" s="85">
        <f t="shared" si="10"/>
        <v>0</v>
      </c>
      <c r="S51" s="85">
        <f t="shared" si="11"/>
        <v>8632.7503974562806</v>
      </c>
    </row>
    <row r="52" spans="1:19" ht="15.75" x14ac:dyDescent="0.25">
      <c r="A52" s="128">
        <v>12</v>
      </c>
      <c r="B52" s="79" t="s">
        <v>54</v>
      </c>
      <c r="C52" s="80" t="s">
        <v>55</v>
      </c>
      <c r="D52" s="80" t="s">
        <v>56</v>
      </c>
      <c r="E52" s="97">
        <f t="shared" si="5"/>
        <v>8384.8797250859116</v>
      </c>
      <c r="F52" s="84"/>
      <c r="G52" s="100">
        <v>0</v>
      </c>
      <c r="H52" s="82">
        <v>3.3680555555555551E-3</v>
      </c>
      <c r="I52" s="97">
        <f>+$H$39/H52*10000</f>
        <v>8384.8797250859116</v>
      </c>
      <c r="J52" s="82"/>
      <c r="K52" s="125">
        <v>0</v>
      </c>
      <c r="L52" s="84"/>
      <c r="M52" s="83">
        <v>0</v>
      </c>
      <c r="N52" s="84"/>
      <c r="O52" s="83">
        <v>0</v>
      </c>
      <c r="P52" s="85">
        <f t="shared" si="8"/>
        <v>8384.8797250859116</v>
      </c>
      <c r="Q52" s="85">
        <f t="shared" si="9"/>
        <v>0</v>
      </c>
      <c r="R52" s="85">
        <f t="shared" si="10"/>
        <v>0</v>
      </c>
      <c r="S52" s="85">
        <f t="shared" si="11"/>
        <v>8384.8797250859116</v>
      </c>
    </row>
    <row r="53" spans="1:19" ht="15.75" x14ac:dyDescent="0.25">
      <c r="A53" s="128">
        <v>13</v>
      </c>
      <c r="B53" s="79" t="s">
        <v>62</v>
      </c>
      <c r="C53" s="80" t="s">
        <v>208</v>
      </c>
      <c r="D53" s="80"/>
      <c r="E53" s="97">
        <f t="shared" si="5"/>
        <v>7938.4690616096877</v>
      </c>
      <c r="F53" s="84"/>
      <c r="G53" s="100">
        <v>0</v>
      </c>
      <c r="H53" s="82"/>
      <c r="I53" s="100">
        <v>0</v>
      </c>
      <c r="J53" s="82"/>
      <c r="K53" s="83">
        <v>0</v>
      </c>
      <c r="L53" s="84"/>
      <c r="M53" s="83">
        <v>0</v>
      </c>
      <c r="N53" s="82">
        <v>7.5231481481481477E-3</v>
      </c>
      <c r="O53" s="97">
        <f>+$N$39/N53*10000</f>
        <v>7938.4615384615399</v>
      </c>
      <c r="P53" s="85">
        <f t="shared" si="8"/>
        <v>0</v>
      </c>
      <c r="Q53" s="85">
        <f t="shared" si="9"/>
        <v>7938.4615384615399</v>
      </c>
      <c r="R53" s="85">
        <f t="shared" si="10"/>
        <v>7.5231481481481477E-3</v>
      </c>
      <c r="S53" s="85">
        <f t="shared" si="11"/>
        <v>7938.4690616096877</v>
      </c>
    </row>
    <row r="54" spans="1:19" ht="15.75" x14ac:dyDescent="0.25">
      <c r="A54" s="128">
        <v>14</v>
      </c>
      <c r="B54" s="79" t="s">
        <v>581</v>
      </c>
      <c r="C54" s="80" t="s">
        <v>582</v>
      </c>
      <c r="D54" s="80"/>
      <c r="E54" s="97">
        <f t="shared" si="5"/>
        <v>7818.1894570707082</v>
      </c>
      <c r="F54" s="84"/>
      <c r="G54" s="100">
        <v>0</v>
      </c>
      <c r="H54" s="82"/>
      <c r="I54" s="100">
        <v>0</v>
      </c>
      <c r="J54" s="82"/>
      <c r="K54" s="83">
        <v>0</v>
      </c>
      <c r="L54" s="84"/>
      <c r="M54" s="83">
        <v>0</v>
      </c>
      <c r="N54" s="82">
        <v>7.6388888888888886E-3</v>
      </c>
      <c r="O54" s="97">
        <f>+$N$39/N54*10000</f>
        <v>7818.1818181818189</v>
      </c>
      <c r="P54" s="85">
        <f t="shared" si="8"/>
        <v>0</v>
      </c>
      <c r="Q54" s="85">
        <f t="shared" si="9"/>
        <v>7818.1818181818189</v>
      </c>
      <c r="R54" s="85">
        <f t="shared" si="10"/>
        <v>7.6388888888888886E-3</v>
      </c>
      <c r="S54" s="85">
        <f t="shared" si="11"/>
        <v>7818.1894570707082</v>
      </c>
    </row>
    <row r="55" spans="1:19" ht="15.75" x14ac:dyDescent="0.25">
      <c r="A55" s="128">
        <v>15</v>
      </c>
      <c r="B55" s="79" t="s">
        <v>361</v>
      </c>
      <c r="C55" s="80" t="s">
        <v>583</v>
      </c>
      <c r="D55" s="80"/>
      <c r="E55" s="97">
        <f t="shared" si="5"/>
        <v>7736.1396539403913</v>
      </c>
      <c r="F55" s="84"/>
      <c r="G55" s="100">
        <v>0</v>
      </c>
      <c r="H55" s="82"/>
      <c r="I55" s="100">
        <v>0</v>
      </c>
      <c r="J55" s="82"/>
      <c r="K55" s="83">
        <v>0</v>
      </c>
      <c r="L55" s="84"/>
      <c r="M55" s="83">
        <v>0</v>
      </c>
      <c r="N55" s="82">
        <v>7.719907407407408E-3</v>
      </c>
      <c r="O55" s="97">
        <f>+$N$39/N55*10000</f>
        <v>7736.1319340329837</v>
      </c>
      <c r="P55" s="85">
        <f t="shared" si="8"/>
        <v>0</v>
      </c>
      <c r="Q55" s="85">
        <f t="shared" si="9"/>
        <v>7736.1319340329837</v>
      </c>
      <c r="R55" s="85">
        <f t="shared" si="10"/>
        <v>7.719907407407408E-3</v>
      </c>
      <c r="S55" s="85">
        <f t="shared" si="11"/>
        <v>7736.1396539403913</v>
      </c>
    </row>
    <row r="56" spans="1:19" ht="15.75" x14ac:dyDescent="0.25">
      <c r="A56" s="128">
        <v>16</v>
      </c>
      <c r="B56" s="79" t="s">
        <v>19</v>
      </c>
      <c r="C56" s="80" t="s">
        <v>20</v>
      </c>
      <c r="D56" s="80"/>
      <c r="E56" s="97">
        <f t="shared" si="5"/>
        <v>7648.902821316613</v>
      </c>
      <c r="F56" s="84"/>
      <c r="G56" s="100">
        <v>0</v>
      </c>
      <c r="H56" s="82">
        <v>3.6921296296296298E-3</v>
      </c>
      <c r="I56" s="97">
        <f>+$H$39/H56*10000</f>
        <v>7648.902821316613</v>
      </c>
      <c r="J56" s="82"/>
      <c r="K56" s="125">
        <v>0</v>
      </c>
      <c r="L56" s="84"/>
      <c r="M56" s="83">
        <v>0</v>
      </c>
      <c r="N56" s="84"/>
      <c r="O56" s="83">
        <v>0</v>
      </c>
      <c r="P56" s="85">
        <f t="shared" si="8"/>
        <v>7648.902821316613</v>
      </c>
      <c r="Q56" s="85">
        <f t="shared" si="9"/>
        <v>0</v>
      </c>
      <c r="R56" s="85">
        <f t="shared" si="10"/>
        <v>0</v>
      </c>
      <c r="S56" s="85">
        <f t="shared" si="11"/>
        <v>7648.902821316613</v>
      </c>
    </row>
    <row r="57" spans="1:19" ht="15.75" x14ac:dyDescent="0.25">
      <c r="A57" s="128">
        <v>17</v>
      </c>
      <c r="B57" s="79" t="s">
        <v>34</v>
      </c>
      <c r="C57" s="80" t="s">
        <v>35</v>
      </c>
      <c r="D57" s="80" t="s">
        <v>36</v>
      </c>
      <c r="E57" s="97">
        <f t="shared" si="5"/>
        <v>7601.2461059190027</v>
      </c>
      <c r="F57" s="84"/>
      <c r="G57" s="100">
        <v>0</v>
      </c>
      <c r="H57" s="82">
        <v>3.7152777777777774E-3</v>
      </c>
      <c r="I57" s="97">
        <f>+$H$39/H57*10000</f>
        <v>7601.2461059190027</v>
      </c>
      <c r="J57" s="82"/>
      <c r="K57" s="125">
        <v>0</v>
      </c>
      <c r="L57" s="84"/>
      <c r="M57" s="83">
        <v>0</v>
      </c>
      <c r="N57" s="84"/>
      <c r="O57" s="83">
        <v>0</v>
      </c>
      <c r="P57" s="85">
        <f t="shared" si="8"/>
        <v>7601.2461059190027</v>
      </c>
      <c r="Q57" s="85">
        <f t="shared" si="9"/>
        <v>0</v>
      </c>
      <c r="R57" s="85">
        <f t="shared" si="10"/>
        <v>0</v>
      </c>
      <c r="S57" s="85">
        <f t="shared" si="11"/>
        <v>7601.2461059190027</v>
      </c>
    </row>
    <row r="58" spans="1:19" ht="15.75" x14ac:dyDescent="0.25">
      <c r="A58" s="128">
        <v>18</v>
      </c>
      <c r="B58" s="79" t="s">
        <v>47</v>
      </c>
      <c r="C58" s="80" t="s">
        <v>48</v>
      </c>
      <c r="D58" s="80" t="s">
        <v>6</v>
      </c>
      <c r="E58" s="97">
        <f t="shared" si="5"/>
        <v>7530.8641975308628</v>
      </c>
      <c r="F58" s="84"/>
      <c r="G58" s="100">
        <v>0</v>
      </c>
      <c r="H58" s="82">
        <v>3.7500000000000003E-3</v>
      </c>
      <c r="I58" s="97">
        <f>+$H$39/H58*10000</f>
        <v>7530.8641975308628</v>
      </c>
      <c r="J58" s="82"/>
      <c r="K58" s="125">
        <v>0</v>
      </c>
      <c r="L58" s="84"/>
      <c r="M58" s="83">
        <v>0</v>
      </c>
      <c r="N58" s="84"/>
      <c r="O58" s="83">
        <v>0</v>
      </c>
      <c r="P58" s="85">
        <f t="shared" si="8"/>
        <v>7530.8641975308628</v>
      </c>
      <c r="Q58" s="85">
        <f t="shared" si="9"/>
        <v>0</v>
      </c>
      <c r="R58" s="85">
        <f t="shared" si="10"/>
        <v>0</v>
      </c>
      <c r="S58" s="85">
        <f t="shared" si="11"/>
        <v>7530.8641975308628</v>
      </c>
    </row>
    <row r="59" spans="1:19" ht="15.75" x14ac:dyDescent="0.25">
      <c r="A59" s="128">
        <v>19</v>
      </c>
      <c r="B59" s="79" t="s">
        <v>24</v>
      </c>
      <c r="C59" s="80" t="s">
        <v>25</v>
      </c>
      <c r="D59" s="80" t="s">
        <v>15</v>
      </c>
      <c r="E59" s="97">
        <f t="shared" si="5"/>
        <v>7393.939393939394</v>
      </c>
      <c r="F59" s="84"/>
      <c r="G59" s="100">
        <v>0</v>
      </c>
      <c r="H59" s="82">
        <v>3.8194444444444443E-3</v>
      </c>
      <c r="I59" s="97">
        <f>+$H$39/H59*10000</f>
        <v>7393.939393939394</v>
      </c>
      <c r="J59" s="82"/>
      <c r="K59" s="125">
        <v>0</v>
      </c>
      <c r="L59" s="84"/>
      <c r="M59" s="83">
        <v>0</v>
      </c>
      <c r="N59" s="84"/>
      <c r="O59" s="83">
        <v>0</v>
      </c>
      <c r="P59" s="85">
        <f t="shared" si="8"/>
        <v>7393.939393939394</v>
      </c>
      <c r="Q59" s="85">
        <f t="shared" si="9"/>
        <v>0</v>
      </c>
      <c r="R59" s="85">
        <f t="shared" si="10"/>
        <v>0</v>
      </c>
      <c r="S59" s="85">
        <f t="shared" si="11"/>
        <v>7393.939393939394</v>
      </c>
    </row>
    <row r="60" spans="1:19" ht="15.75" x14ac:dyDescent="0.25">
      <c r="A60" s="128">
        <v>20</v>
      </c>
      <c r="B60" s="79" t="s">
        <v>364</v>
      </c>
      <c r="C60" s="80" t="s">
        <v>448</v>
      </c>
      <c r="D60" s="80"/>
      <c r="E60" s="97">
        <f t="shared" si="5"/>
        <v>7240.0000000000009</v>
      </c>
      <c r="F60" s="84"/>
      <c r="G60" s="100">
        <v>0</v>
      </c>
      <c r="H60" s="82"/>
      <c r="I60" s="100">
        <v>0</v>
      </c>
      <c r="J60" s="82">
        <v>8.6805555555555559E-3</v>
      </c>
      <c r="K60" s="125">
        <f>+$J$39/J60*10000</f>
        <v>7240.0000000000009</v>
      </c>
      <c r="L60" s="84"/>
      <c r="M60" s="83">
        <v>0</v>
      </c>
      <c r="N60" s="84"/>
      <c r="O60" s="83">
        <v>0</v>
      </c>
      <c r="P60" s="85">
        <f t="shared" si="8"/>
        <v>0</v>
      </c>
      <c r="Q60" s="85">
        <f t="shared" si="9"/>
        <v>7240.0000000000009</v>
      </c>
      <c r="R60" s="85">
        <f t="shared" si="10"/>
        <v>0</v>
      </c>
      <c r="S60" s="85">
        <f t="shared" si="11"/>
        <v>7240.0000000000009</v>
      </c>
    </row>
    <row r="61" spans="1:19" ht="15.75" x14ac:dyDescent="0.25">
      <c r="A61" s="128">
        <v>21</v>
      </c>
      <c r="B61" s="79" t="s">
        <v>530</v>
      </c>
      <c r="C61" s="80" t="s">
        <v>584</v>
      </c>
      <c r="D61" s="80"/>
      <c r="E61" s="97">
        <f t="shared" si="5"/>
        <v>6762.7873369162917</v>
      </c>
      <c r="F61" s="84"/>
      <c r="G61" s="100">
        <v>0</v>
      </c>
      <c r="H61" s="82"/>
      <c r="I61" s="100">
        <v>0</v>
      </c>
      <c r="J61" s="82"/>
      <c r="K61" s="83">
        <v>0</v>
      </c>
      <c r="L61" s="84"/>
      <c r="M61" s="83">
        <v>0</v>
      </c>
      <c r="N61" s="82">
        <v>8.8310185185185176E-3</v>
      </c>
      <c r="O61" s="97">
        <f>+$N$39/N61*10000</f>
        <v>6762.7785058977734</v>
      </c>
      <c r="P61" s="85">
        <f t="shared" si="8"/>
        <v>0</v>
      </c>
      <c r="Q61" s="85">
        <f t="shared" si="9"/>
        <v>6762.7785058977734</v>
      </c>
      <c r="R61" s="85">
        <f t="shared" si="10"/>
        <v>8.8310185185185176E-3</v>
      </c>
      <c r="S61" s="85">
        <f t="shared" si="11"/>
        <v>6762.7873369162917</v>
      </c>
    </row>
    <row r="62" spans="1:19" ht="15.75" x14ac:dyDescent="0.25">
      <c r="A62" s="128">
        <v>22</v>
      </c>
      <c r="B62" s="79" t="s">
        <v>41</v>
      </c>
      <c r="C62" s="80" t="s">
        <v>42</v>
      </c>
      <c r="D62" s="80" t="s">
        <v>43</v>
      </c>
      <c r="E62" s="97">
        <f t="shared" si="5"/>
        <v>6387.4345549738227</v>
      </c>
      <c r="F62" s="84"/>
      <c r="G62" s="100">
        <v>0</v>
      </c>
      <c r="H62" s="82">
        <v>4.4212962962962956E-3</v>
      </c>
      <c r="I62" s="97">
        <f>+$H$39/H62*10000</f>
        <v>6387.4345549738227</v>
      </c>
      <c r="J62" s="82"/>
      <c r="K62" s="125">
        <v>0</v>
      </c>
      <c r="L62" s="84"/>
      <c r="M62" s="83">
        <v>0</v>
      </c>
      <c r="N62" s="84"/>
      <c r="O62" s="83">
        <v>0</v>
      </c>
      <c r="P62" s="85">
        <f t="shared" si="8"/>
        <v>6387.4345549738227</v>
      </c>
      <c r="Q62" s="85">
        <f t="shared" si="9"/>
        <v>0</v>
      </c>
      <c r="R62" s="85">
        <f t="shared" si="10"/>
        <v>0</v>
      </c>
      <c r="S62" s="85">
        <f t="shared" si="11"/>
        <v>6387.4345549738227</v>
      </c>
    </row>
    <row r="63" spans="1:19" ht="15.75" x14ac:dyDescent="0.25">
      <c r="A63" s="130"/>
      <c r="B63" s="31" t="s">
        <v>433</v>
      </c>
      <c r="C63" s="28"/>
      <c r="D63" s="124"/>
      <c r="E63" s="65"/>
      <c r="F63" s="66"/>
      <c r="G63" s="65"/>
      <c r="H63" s="67"/>
      <c r="I63" s="68"/>
      <c r="J63" s="66"/>
      <c r="K63" s="65"/>
      <c r="L63" s="66"/>
      <c r="M63" s="65"/>
      <c r="N63" s="66"/>
      <c r="O63" s="65"/>
      <c r="P63" s="139"/>
      <c r="Q63" s="139"/>
      <c r="R63" s="139"/>
      <c r="S63" s="65"/>
    </row>
    <row r="64" spans="1:19" ht="15.75" x14ac:dyDescent="0.25">
      <c r="A64" s="130"/>
      <c r="B64" s="29"/>
      <c r="C64" s="30"/>
      <c r="D64" s="32"/>
      <c r="E64" s="33"/>
      <c r="F64" s="34"/>
      <c r="G64" s="33"/>
      <c r="H64" s="34"/>
      <c r="I64" s="39"/>
      <c r="J64" s="34"/>
      <c r="K64" s="33"/>
      <c r="L64" s="34"/>
      <c r="M64" s="33"/>
      <c r="N64" s="34"/>
      <c r="O64" s="33"/>
      <c r="P64" s="140"/>
      <c r="Q64" s="140"/>
      <c r="R64" s="140"/>
      <c r="S64" s="33"/>
    </row>
    <row r="65" spans="1:19" ht="15.75" x14ac:dyDescent="0.25">
      <c r="A65" s="130">
        <v>1</v>
      </c>
      <c r="B65" s="35" t="s">
        <v>26</v>
      </c>
      <c r="C65" s="69" t="s">
        <v>27</v>
      </c>
      <c r="D65" s="69" t="s">
        <v>28</v>
      </c>
      <c r="E65" s="70">
        <f>+S65</f>
        <v>10000</v>
      </c>
      <c r="F65" s="37"/>
      <c r="G65" s="36"/>
      <c r="H65" s="38">
        <v>7.9861111111111122E-3</v>
      </c>
      <c r="I65" s="70">
        <v>10000</v>
      </c>
      <c r="J65" s="37"/>
      <c r="K65" s="36"/>
      <c r="L65" s="37"/>
      <c r="M65" s="36"/>
      <c r="N65" s="37"/>
      <c r="O65" s="36"/>
      <c r="P65" s="141">
        <f t="shared" ref="P65" si="12">LARGE($G65:$I65,1)</f>
        <v>10000</v>
      </c>
      <c r="Q65" s="141"/>
      <c r="R65" s="141"/>
      <c r="S65" s="70">
        <f>SUM(P65:R65)</f>
        <v>10000</v>
      </c>
    </row>
    <row r="66" spans="1:19" ht="15.75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  <c r="Q66" s="7"/>
      <c r="R66" s="7"/>
      <c r="S66" s="7"/>
    </row>
    <row r="67" spans="1:19" ht="15.75" x14ac:dyDescent="0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  <c r="Q67" s="7"/>
      <c r="R67" s="7"/>
      <c r="S67" s="7"/>
    </row>
    <row r="68" spans="1:19" ht="15.75" x14ac:dyDescent="0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  <c r="Q68" s="7"/>
      <c r="R68" s="7"/>
      <c r="S68" s="7"/>
    </row>
    <row r="69" spans="1:19" ht="15.75" x14ac:dyDescent="0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  <c r="Q69" s="7"/>
      <c r="R69" s="7"/>
      <c r="S69" s="7"/>
    </row>
    <row r="70" spans="1:19" ht="15.75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  <c r="Q70" s="7"/>
      <c r="R70" s="7"/>
      <c r="S70" s="7"/>
    </row>
    <row r="71" spans="1:19" ht="15.75" x14ac:dyDescent="0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  <c r="Q71" s="7"/>
      <c r="R71" s="7"/>
      <c r="S71" s="7"/>
    </row>
    <row r="72" spans="1:19" ht="15.75" x14ac:dyDescent="0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  <c r="Q72" s="7"/>
      <c r="R72" s="7"/>
      <c r="S72" s="7"/>
    </row>
    <row r="73" spans="1:19" ht="15.75" x14ac:dyDescent="0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  <c r="Q73" s="7"/>
      <c r="R73" s="7"/>
      <c r="S73" s="7"/>
    </row>
    <row r="74" spans="1:19" ht="15.75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  <c r="Q74" s="7"/>
      <c r="R74" s="7"/>
      <c r="S74" s="7"/>
    </row>
    <row r="75" spans="1:19" ht="15.75" x14ac:dyDescent="0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  <c r="Q75" s="7"/>
      <c r="R75" s="7"/>
      <c r="S75" s="7"/>
    </row>
    <row r="76" spans="1:19" ht="15.75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  <c r="Q76" s="7"/>
      <c r="R76" s="7"/>
      <c r="S76" s="7"/>
    </row>
    <row r="77" spans="1:19" ht="15.75" x14ac:dyDescent="0.25">
      <c r="H77" s="3"/>
      <c r="P77" s="8"/>
      <c r="Q77" s="6"/>
      <c r="R77" s="6"/>
      <c r="S77" s="6"/>
    </row>
    <row r="78" spans="1:19" ht="15.75" x14ac:dyDescent="0.25">
      <c r="H78" s="3"/>
      <c r="P78" s="8"/>
      <c r="Q78" s="6"/>
      <c r="R78" s="6"/>
      <c r="S78" s="6"/>
    </row>
    <row r="79" spans="1:19" ht="15.75" x14ac:dyDescent="0.25">
      <c r="P79" s="8"/>
      <c r="Q79" s="6"/>
      <c r="R79" s="6"/>
      <c r="S79" s="6"/>
    </row>
    <row r="80" spans="1:19" ht="15.75" x14ac:dyDescent="0.25">
      <c r="P80" s="8"/>
      <c r="Q80" s="6"/>
      <c r="R80" s="6"/>
      <c r="S80" s="6"/>
    </row>
    <row r="81" spans="16:19" ht="15.75" x14ac:dyDescent="0.25">
      <c r="P81" s="8"/>
      <c r="Q81" s="6"/>
      <c r="R81" s="6"/>
      <c r="S81" s="6"/>
    </row>
    <row r="82" spans="16:19" ht="15.75" x14ac:dyDescent="0.25">
      <c r="P82" s="8"/>
      <c r="Q82" s="6"/>
      <c r="R82" s="6"/>
      <c r="S82" s="6"/>
    </row>
    <row r="83" spans="16:19" ht="15.75" x14ac:dyDescent="0.25">
      <c r="P83" s="8"/>
      <c r="Q83" s="6"/>
      <c r="R83" s="6"/>
      <c r="S83" s="6"/>
    </row>
    <row r="84" spans="16:19" ht="15.75" x14ac:dyDescent="0.25">
      <c r="P84" s="8"/>
      <c r="Q84" s="6"/>
      <c r="R84" s="6"/>
      <c r="S84" s="6"/>
    </row>
    <row r="85" spans="16:19" ht="15.75" x14ac:dyDescent="0.25">
      <c r="P85" s="8"/>
      <c r="Q85" s="6"/>
      <c r="R85" s="6"/>
      <c r="S85" s="6"/>
    </row>
    <row r="86" spans="16:19" ht="15.75" x14ac:dyDescent="0.25">
      <c r="P86" s="8"/>
      <c r="Q86" s="6"/>
      <c r="R86" s="6"/>
      <c r="S86" s="6"/>
    </row>
    <row r="87" spans="16:19" ht="15.75" x14ac:dyDescent="0.25">
      <c r="P87" s="8"/>
    </row>
    <row r="88" spans="16:19" ht="15.75" x14ac:dyDescent="0.25">
      <c r="P88" s="8"/>
    </row>
  </sheetData>
  <sortState ref="B41:S62">
    <sortCondition descending="1" ref="E41:E62"/>
  </sortState>
  <mergeCells count="11">
    <mergeCell ref="F2:G2"/>
    <mergeCell ref="F3:G3"/>
    <mergeCell ref="H2:I2"/>
    <mergeCell ref="H3:I3"/>
    <mergeCell ref="J2:K2"/>
    <mergeCell ref="J3:K3"/>
    <mergeCell ref="N2:O2"/>
    <mergeCell ref="N3:O3"/>
    <mergeCell ref="P2:S3"/>
    <mergeCell ref="L3:M3"/>
    <mergeCell ref="L2:M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topLeftCell="A78" zoomScale="75" zoomScaleNormal="75" workbookViewId="0">
      <selection activeCell="G104" sqref="G104"/>
    </sheetView>
  </sheetViews>
  <sheetFormatPr defaultRowHeight="15" x14ac:dyDescent="0.25"/>
  <cols>
    <col min="1" max="1" width="3.5703125" bestFit="1" customWidth="1"/>
    <col min="2" max="2" width="20.7109375" bestFit="1" customWidth="1"/>
    <col min="3" max="3" width="18.42578125" customWidth="1"/>
    <col min="4" max="4" width="28" customWidth="1"/>
    <col min="5" max="5" width="14.28515625" bestFit="1" customWidth="1"/>
    <col min="6" max="7" width="25.7109375" customWidth="1"/>
    <col min="8" max="15" width="20.7109375" customWidth="1"/>
    <col min="16" max="19" width="15.7109375" customWidth="1"/>
    <col min="21" max="21" width="0" hidden="1" customWidth="1"/>
  </cols>
  <sheetData>
    <row r="1" spans="1:21" ht="30" x14ac:dyDescent="0.4">
      <c r="B1" s="1" t="s">
        <v>368</v>
      </c>
    </row>
    <row r="2" spans="1:21" ht="23.25" customHeight="1" x14ac:dyDescent="0.35">
      <c r="B2" s="10"/>
      <c r="C2" s="11"/>
      <c r="D2" s="11"/>
      <c r="E2" s="11"/>
      <c r="F2" s="143" t="s">
        <v>352</v>
      </c>
      <c r="G2" s="144"/>
      <c r="H2" s="143" t="s">
        <v>411</v>
      </c>
      <c r="I2" s="144"/>
      <c r="J2" s="143" t="s">
        <v>412</v>
      </c>
      <c r="K2" s="144"/>
      <c r="L2" s="143" t="s">
        <v>414</v>
      </c>
      <c r="M2" s="144"/>
      <c r="N2" s="143" t="s">
        <v>419</v>
      </c>
      <c r="O2" s="144"/>
      <c r="P2" s="147" t="s">
        <v>421</v>
      </c>
      <c r="Q2" s="148"/>
      <c r="R2" s="148"/>
      <c r="S2" s="149"/>
    </row>
    <row r="3" spans="1:21" ht="45.75" customHeight="1" x14ac:dyDescent="0.35">
      <c r="B3" s="14"/>
      <c r="C3" s="15"/>
      <c r="D3" s="15"/>
      <c r="E3" s="25" t="s">
        <v>357</v>
      </c>
      <c r="F3" s="145" t="s">
        <v>353</v>
      </c>
      <c r="G3" s="146"/>
      <c r="H3" s="145" t="s">
        <v>410</v>
      </c>
      <c r="I3" s="146"/>
      <c r="J3" s="145" t="s">
        <v>415</v>
      </c>
      <c r="K3" s="146"/>
      <c r="L3" s="145" t="s">
        <v>416</v>
      </c>
      <c r="M3" s="146"/>
      <c r="N3" s="145" t="s">
        <v>418</v>
      </c>
      <c r="O3" s="146"/>
      <c r="P3" s="150"/>
      <c r="Q3" s="151"/>
      <c r="R3" s="151"/>
      <c r="S3" s="152"/>
    </row>
    <row r="4" spans="1:21" ht="23.25" x14ac:dyDescent="0.35">
      <c r="B4" s="18"/>
      <c r="C4" s="19"/>
      <c r="D4" s="19"/>
      <c r="E4" s="26" t="s">
        <v>355</v>
      </c>
      <c r="F4" s="22" t="s">
        <v>354</v>
      </c>
      <c r="G4" s="23" t="s">
        <v>355</v>
      </c>
      <c r="H4" s="22" t="s">
        <v>354</v>
      </c>
      <c r="I4" s="23" t="s">
        <v>355</v>
      </c>
      <c r="J4" s="22" t="s">
        <v>354</v>
      </c>
      <c r="K4" s="23" t="s">
        <v>355</v>
      </c>
      <c r="L4" s="22" t="s">
        <v>354</v>
      </c>
      <c r="M4" s="23" t="s">
        <v>355</v>
      </c>
      <c r="N4" s="22" t="s">
        <v>354</v>
      </c>
      <c r="O4" s="23" t="s">
        <v>355</v>
      </c>
      <c r="P4" s="24"/>
      <c r="Q4" s="24"/>
      <c r="R4" s="24"/>
      <c r="S4" s="27" t="s">
        <v>357</v>
      </c>
    </row>
    <row r="5" spans="1:21" ht="15.75" x14ac:dyDescent="0.25">
      <c r="A5" s="129"/>
      <c r="B5" s="40" t="s">
        <v>350</v>
      </c>
      <c r="C5" s="41"/>
      <c r="D5" s="41"/>
      <c r="E5" s="41"/>
      <c r="F5" s="43"/>
      <c r="G5" s="42"/>
      <c r="H5" s="43"/>
      <c r="I5" s="42"/>
      <c r="J5" s="43"/>
      <c r="K5" s="42"/>
      <c r="L5" s="43"/>
      <c r="M5" s="42"/>
      <c r="N5" s="43"/>
      <c r="O5" s="42"/>
      <c r="P5" s="102"/>
      <c r="Q5" s="102"/>
      <c r="R5" s="102"/>
      <c r="S5" s="42"/>
    </row>
    <row r="6" spans="1:21" ht="15.75" x14ac:dyDescent="0.25">
      <c r="A6" s="129"/>
      <c r="B6" s="46" t="s">
        <v>367</v>
      </c>
      <c r="C6" s="47"/>
      <c r="D6" s="47"/>
      <c r="E6" s="47"/>
      <c r="F6" s="50">
        <v>1.0636574074074074E-2</v>
      </c>
      <c r="G6" s="103"/>
      <c r="H6" s="50">
        <v>5.8217592592592592E-3</v>
      </c>
      <c r="I6" s="103"/>
      <c r="J6" s="50">
        <v>1.1296296296296296E-2</v>
      </c>
      <c r="K6" s="103"/>
      <c r="L6" s="50">
        <v>1.0763888888888891E-2</v>
      </c>
      <c r="M6" s="103"/>
      <c r="N6" s="50">
        <v>1.1319444444444444E-2</v>
      </c>
      <c r="O6" s="103"/>
      <c r="P6" s="104"/>
      <c r="Q6" s="104"/>
      <c r="R6" s="104"/>
      <c r="S6" s="103"/>
    </row>
    <row r="7" spans="1:21" ht="15.75" x14ac:dyDescent="0.25">
      <c r="A7" s="129"/>
      <c r="B7" s="53"/>
      <c r="C7" s="54"/>
      <c r="D7" s="54"/>
      <c r="E7" s="54"/>
      <c r="F7" s="105"/>
      <c r="G7" s="106"/>
      <c r="H7" s="105"/>
      <c r="I7" s="106"/>
      <c r="J7" s="105"/>
      <c r="K7" s="106"/>
      <c r="L7" s="105"/>
      <c r="M7" s="106"/>
      <c r="N7" s="105"/>
      <c r="O7" s="106"/>
      <c r="P7" s="107"/>
      <c r="Q7" s="107"/>
      <c r="R7" s="107"/>
      <c r="S7" s="106"/>
    </row>
    <row r="8" spans="1:21" ht="15.75" x14ac:dyDescent="0.25">
      <c r="A8" s="129">
        <v>1</v>
      </c>
      <c r="B8" s="108" t="s">
        <v>85</v>
      </c>
      <c r="C8" s="108" t="s">
        <v>86</v>
      </c>
      <c r="D8" s="108" t="s">
        <v>87</v>
      </c>
      <c r="E8" s="109">
        <f t="shared" ref="E8:E39" si="0">+S8</f>
        <v>29897.148570761565</v>
      </c>
      <c r="F8" s="50">
        <v>1.0659722222222221E-2</v>
      </c>
      <c r="G8" s="60">
        <f>+$F$6/F8*10000</f>
        <v>9978.2844733984803</v>
      </c>
      <c r="H8" s="50">
        <v>6.2847222222222228E-3</v>
      </c>
      <c r="I8" s="60">
        <f t="shared" ref="I8:I13" si="1">+$H$6/H8*10000</f>
        <v>9263.3517495395936</v>
      </c>
      <c r="J8" s="50">
        <v>1.1296296296296296E-2</v>
      </c>
      <c r="K8" s="60">
        <f t="shared" ref="K8:K14" si="2">+$J$6/J8*10000</f>
        <v>10000</v>
      </c>
      <c r="L8" s="50">
        <v>1.0972222222222223E-2</v>
      </c>
      <c r="M8" s="60">
        <f>+$L$6/L8*10000</f>
        <v>9810.1265822784808</v>
      </c>
      <c r="N8" s="50">
        <v>1.1412037037037038E-2</v>
      </c>
      <c r="O8" s="60">
        <f t="shared" ref="O8:O19" si="3">+$N$6/N8*10000</f>
        <v>9918.8640973630827</v>
      </c>
      <c r="P8" s="52">
        <f t="shared" ref="P8:P13" si="4">LARGE($G8:$I8,1)</f>
        <v>9978.2844733984803</v>
      </c>
      <c r="Q8" s="52">
        <f t="shared" ref="Q8:Q39" si="5">LARGE($K8:$O8,1)</f>
        <v>10000</v>
      </c>
      <c r="R8" s="52">
        <f t="shared" ref="R8:R39" si="6">LARGE($K8:$O8,2)</f>
        <v>9918.8640973630827</v>
      </c>
      <c r="S8" s="60">
        <f t="shared" ref="S8:S39" si="7">SUM(P8:R8)</f>
        <v>29897.148570761565</v>
      </c>
    </row>
    <row r="9" spans="1:21" ht="15.75" x14ac:dyDescent="0.25">
      <c r="A9" s="129">
        <v>2</v>
      </c>
      <c r="B9" s="108" t="s">
        <v>81</v>
      </c>
      <c r="C9" s="108" t="s">
        <v>82</v>
      </c>
      <c r="D9" s="108" t="s">
        <v>15</v>
      </c>
      <c r="E9" s="109">
        <f t="shared" si="0"/>
        <v>29812.800713216289</v>
      </c>
      <c r="F9" s="50"/>
      <c r="G9" s="60"/>
      <c r="H9" s="50">
        <v>5.9143518518518521E-3</v>
      </c>
      <c r="I9" s="60">
        <f t="shared" si="1"/>
        <v>9843.4442270058717</v>
      </c>
      <c r="J9" s="50">
        <v>1.1331018518518518E-2</v>
      </c>
      <c r="K9" s="60">
        <f t="shared" si="2"/>
        <v>9969.3564862104195</v>
      </c>
      <c r="L9" s="51"/>
      <c r="M9" s="49">
        <v>0</v>
      </c>
      <c r="N9" s="50">
        <v>1.1319444444444444E-2</v>
      </c>
      <c r="O9" s="60">
        <f t="shared" si="3"/>
        <v>10000</v>
      </c>
      <c r="P9" s="52">
        <f t="shared" si="4"/>
        <v>9843.4442270058717</v>
      </c>
      <c r="Q9" s="52">
        <f t="shared" si="5"/>
        <v>10000</v>
      </c>
      <c r="R9" s="52">
        <f t="shared" si="6"/>
        <v>9969.3564862104195</v>
      </c>
      <c r="S9" s="60">
        <f t="shared" si="7"/>
        <v>29812.800713216289</v>
      </c>
      <c r="T9" s="3"/>
      <c r="U9" s="9">
        <f t="shared" ref="U9:U77" si="8">+G9+I9</f>
        <v>9843.4442270058717</v>
      </c>
    </row>
    <row r="10" spans="1:21" ht="15.75" x14ac:dyDescent="0.25">
      <c r="A10" s="129">
        <v>3</v>
      </c>
      <c r="B10" s="108" t="s">
        <v>74</v>
      </c>
      <c r="C10" s="108" t="s">
        <v>68</v>
      </c>
      <c r="D10" s="108" t="s">
        <v>15</v>
      </c>
      <c r="E10" s="109">
        <f t="shared" si="0"/>
        <v>29780</v>
      </c>
      <c r="F10" s="50">
        <v>1.0891203703703703E-2</v>
      </c>
      <c r="G10" s="60">
        <f>+$F$6/F10*10000</f>
        <v>9766.2061636556864</v>
      </c>
      <c r="H10" s="50">
        <v>5.8217592592592592E-3</v>
      </c>
      <c r="I10" s="60">
        <f t="shared" si="1"/>
        <v>10000</v>
      </c>
      <c r="J10" s="50">
        <v>1.1296296296296296E-2</v>
      </c>
      <c r="K10" s="62">
        <f t="shared" si="2"/>
        <v>10000</v>
      </c>
      <c r="L10" s="50">
        <v>1.2175925925925929E-2</v>
      </c>
      <c r="M10" s="60">
        <f>+$L$6/L10*10000</f>
        <v>8840.3041825095061</v>
      </c>
      <c r="N10" s="50">
        <v>1.1574074074074075E-2</v>
      </c>
      <c r="O10" s="60">
        <f t="shared" si="3"/>
        <v>9779.9999999999982</v>
      </c>
      <c r="P10" s="52">
        <f t="shared" si="4"/>
        <v>10000</v>
      </c>
      <c r="Q10" s="52">
        <f t="shared" si="5"/>
        <v>10000</v>
      </c>
      <c r="R10" s="52">
        <f t="shared" si="6"/>
        <v>9779.9999999999982</v>
      </c>
      <c r="S10" s="60">
        <f t="shared" si="7"/>
        <v>29780</v>
      </c>
      <c r="T10" s="3"/>
      <c r="U10" s="9">
        <f t="shared" si="8"/>
        <v>19766.206163655686</v>
      </c>
    </row>
    <row r="11" spans="1:21" ht="15.75" x14ac:dyDescent="0.25">
      <c r="A11" s="129">
        <v>4</v>
      </c>
      <c r="B11" s="108" t="s">
        <v>98</v>
      </c>
      <c r="C11" s="108" t="s">
        <v>99</v>
      </c>
      <c r="D11" s="108" t="s">
        <v>87</v>
      </c>
      <c r="E11" s="109">
        <f t="shared" si="0"/>
        <v>29587.426326129666</v>
      </c>
      <c r="F11" s="50">
        <v>1.0636574074074074E-2</v>
      </c>
      <c r="G11" s="62">
        <f>+$F$6/F11*10000</f>
        <v>10000</v>
      </c>
      <c r="H11" s="50">
        <v>6.4351851851851861E-3</v>
      </c>
      <c r="I11" s="60">
        <f t="shared" si="1"/>
        <v>9046.7625899280556</v>
      </c>
      <c r="J11" s="50">
        <v>1.1782407407407406E-2</v>
      </c>
      <c r="K11" s="60">
        <f t="shared" si="2"/>
        <v>9587.4263261296674</v>
      </c>
      <c r="L11" s="50">
        <v>1.0763888888888891E-2</v>
      </c>
      <c r="M11" s="49">
        <v>10000</v>
      </c>
      <c r="N11" s="50">
        <v>1.2430555555555554E-2</v>
      </c>
      <c r="O11" s="60">
        <f t="shared" si="3"/>
        <v>9106.1452513966487</v>
      </c>
      <c r="P11" s="52">
        <f t="shared" si="4"/>
        <v>10000</v>
      </c>
      <c r="Q11" s="52">
        <f t="shared" si="5"/>
        <v>10000</v>
      </c>
      <c r="R11" s="52">
        <f t="shared" si="6"/>
        <v>9587.4263261296674</v>
      </c>
      <c r="S11" s="60">
        <f t="shared" si="7"/>
        <v>29587.426326129666</v>
      </c>
      <c r="T11" s="3"/>
      <c r="U11" s="9">
        <f t="shared" si="8"/>
        <v>19046.762589928054</v>
      </c>
    </row>
    <row r="12" spans="1:21" ht="15.75" x14ac:dyDescent="0.25">
      <c r="A12" s="129">
        <v>5</v>
      </c>
      <c r="B12" s="108" t="s">
        <v>70</v>
      </c>
      <c r="C12" s="108" t="s">
        <v>71</v>
      </c>
      <c r="D12" s="108" t="s">
        <v>72</v>
      </c>
      <c r="E12" s="109">
        <f t="shared" si="0"/>
        <v>28929.83006339171</v>
      </c>
      <c r="F12" s="50"/>
      <c r="G12" s="60"/>
      <c r="H12" s="50">
        <v>5.9143518518518521E-3</v>
      </c>
      <c r="I12" s="60">
        <f t="shared" si="1"/>
        <v>9843.4442270058717</v>
      </c>
      <c r="J12" s="50">
        <v>1.1666666666666667E-2</v>
      </c>
      <c r="K12" s="60">
        <f t="shared" si="2"/>
        <v>9682.539682539682</v>
      </c>
      <c r="L12" s="50">
        <v>1.2141203703703704E-2</v>
      </c>
      <c r="M12" s="60">
        <f>+$L$6/L12*10000</f>
        <v>8865.5862726406103</v>
      </c>
      <c r="N12" s="50">
        <v>1.2037037037037035E-2</v>
      </c>
      <c r="O12" s="60">
        <f t="shared" si="3"/>
        <v>9403.8461538461543</v>
      </c>
      <c r="P12" s="52">
        <f t="shared" si="4"/>
        <v>9843.4442270058717</v>
      </c>
      <c r="Q12" s="52">
        <f t="shared" si="5"/>
        <v>9682.539682539682</v>
      </c>
      <c r="R12" s="52">
        <f t="shared" si="6"/>
        <v>9403.8461538461543</v>
      </c>
      <c r="S12" s="60">
        <f t="shared" si="7"/>
        <v>28929.83006339171</v>
      </c>
      <c r="T12" s="3"/>
      <c r="U12" s="9">
        <f t="shared" si="8"/>
        <v>9843.4442270058717</v>
      </c>
    </row>
    <row r="13" spans="1:21" ht="15.75" x14ac:dyDescent="0.25">
      <c r="A13" s="129">
        <v>6</v>
      </c>
      <c r="B13" s="108" t="s">
        <v>75</v>
      </c>
      <c r="C13" s="108" t="s">
        <v>76</v>
      </c>
      <c r="D13" s="108" t="s">
        <v>77</v>
      </c>
      <c r="E13" s="109">
        <f t="shared" si="0"/>
        <v>28156.155177911525</v>
      </c>
      <c r="F13" s="50"/>
      <c r="G13" s="60"/>
      <c r="H13" s="50">
        <v>6.1805555555555563E-3</v>
      </c>
      <c r="I13" s="60">
        <f t="shared" si="1"/>
        <v>9419.4756554307096</v>
      </c>
      <c r="J13" s="50">
        <v>1.1932870370370371E-2</v>
      </c>
      <c r="K13" s="60">
        <f t="shared" si="2"/>
        <v>9466.537342386031</v>
      </c>
      <c r="L13" s="50">
        <v>1.1932870370370371E-2</v>
      </c>
      <c r="M13" s="60">
        <f>+$L$6/L13*10000</f>
        <v>9020.368574199807</v>
      </c>
      <c r="N13" s="50">
        <v>1.2210648148148146E-2</v>
      </c>
      <c r="O13" s="60">
        <f t="shared" si="3"/>
        <v>9270.1421800947883</v>
      </c>
      <c r="P13" s="52">
        <f t="shared" si="4"/>
        <v>9419.4756554307096</v>
      </c>
      <c r="Q13" s="52">
        <f t="shared" si="5"/>
        <v>9466.537342386031</v>
      </c>
      <c r="R13" s="52">
        <f t="shared" si="6"/>
        <v>9270.1421800947883</v>
      </c>
      <c r="S13" s="60">
        <f t="shared" si="7"/>
        <v>28156.155177911525</v>
      </c>
      <c r="T13" s="3"/>
      <c r="U13" s="9">
        <f t="shared" si="8"/>
        <v>9419.4756554307096</v>
      </c>
    </row>
    <row r="14" spans="1:21" ht="15.75" x14ac:dyDescent="0.25">
      <c r="A14" s="129">
        <v>7</v>
      </c>
      <c r="B14" s="108" t="s">
        <v>449</v>
      </c>
      <c r="C14" s="108" t="s">
        <v>2</v>
      </c>
      <c r="D14" s="108"/>
      <c r="E14" s="109">
        <f t="shared" si="0"/>
        <v>27780.006511372259</v>
      </c>
      <c r="F14" s="50"/>
      <c r="G14" s="60"/>
      <c r="H14" s="51"/>
      <c r="I14" s="60">
        <v>0</v>
      </c>
      <c r="J14" s="50">
        <v>1.1689814814814814E-2</v>
      </c>
      <c r="K14" s="60">
        <f t="shared" si="2"/>
        <v>9663.3663366336623</v>
      </c>
      <c r="L14" s="50">
        <v>1.230324074074074E-2</v>
      </c>
      <c r="M14" s="60">
        <f>+$L$6/L14*10000</f>
        <v>8748.8240827845748</v>
      </c>
      <c r="N14" s="50">
        <v>1.2083333333333333E-2</v>
      </c>
      <c r="O14" s="60">
        <f t="shared" si="3"/>
        <v>9367.8160919540223</v>
      </c>
      <c r="P14" s="52">
        <f>M14</f>
        <v>8748.8240827845748</v>
      </c>
      <c r="Q14" s="52">
        <f t="shared" si="5"/>
        <v>9663.3663366336623</v>
      </c>
      <c r="R14" s="52">
        <f t="shared" si="6"/>
        <v>9367.8160919540223</v>
      </c>
      <c r="S14" s="60">
        <f t="shared" si="7"/>
        <v>27780.006511372259</v>
      </c>
      <c r="T14" s="3"/>
      <c r="U14" s="9">
        <f t="shared" si="8"/>
        <v>0</v>
      </c>
    </row>
    <row r="15" spans="1:21" ht="15.75" x14ac:dyDescent="0.25">
      <c r="A15" s="129">
        <v>8</v>
      </c>
      <c r="B15" s="108" t="s">
        <v>57</v>
      </c>
      <c r="C15" s="108" t="s">
        <v>422</v>
      </c>
      <c r="D15" s="108"/>
      <c r="E15" s="109">
        <f t="shared" si="0"/>
        <v>27424.485709684297</v>
      </c>
      <c r="F15" s="50"/>
      <c r="G15" s="60"/>
      <c r="H15" s="50">
        <v>6.1111111111111114E-3</v>
      </c>
      <c r="I15" s="60">
        <f>+$H$6/H15*10000</f>
        <v>9526.515151515152</v>
      </c>
      <c r="J15" s="50"/>
      <c r="K15" s="60">
        <v>0</v>
      </c>
      <c r="L15" s="50">
        <v>1.2048611111111112E-2</v>
      </c>
      <c r="M15" s="60">
        <f>+$L$6/L15*10000</f>
        <v>8933.7175792507205</v>
      </c>
      <c r="N15" s="50">
        <v>1.2627314814814815E-2</v>
      </c>
      <c r="O15" s="60">
        <f t="shared" si="3"/>
        <v>8964.2529789184227</v>
      </c>
      <c r="P15" s="52">
        <f>LARGE($G15:$I15,1)</f>
        <v>9526.515151515152</v>
      </c>
      <c r="Q15" s="52">
        <f t="shared" si="5"/>
        <v>8964.2529789184227</v>
      </c>
      <c r="R15" s="52">
        <f t="shared" si="6"/>
        <v>8933.7175792507205</v>
      </c>
      <c r="S15" s="60">
        <f t="shared" si="7"/>
        <v>27424.485709684297</v>
      </c>
      <c r="T15" s="3"/>
      <c r="U15" s="9">
        <f t="shared" si="8"/>
        <v>9526.515151515152</v>
      </c>
    </row>
    <row r="16" spans="1:21" ht="15.75" x14ac:dyDescent="0.25">
      <c r="A16" s="129">
        <v>9</v>
      </c>
      <c r="B16" s="108" t="s">
        <v>16</v>
      </c>
      <c r="C16" s="108" t="s">
        <v>102</v>
      </c>
      <c r="D16" s="108" t="s">
        <v>87</v>
      </c>
      <c r="E16" s="109">
        <f t="shared" si="0"/>
        <v>26981.756347175557</v>
      </c>
      <c r="F16" s="50">
        <v>1.2002314814814815E-2</v>
      </c>
      <c r="G16" s="60">
        <f>+$F$6/F16*10000</f>
        <v>8862.1022179363554</v>
      </c>
      <c r="H16" s="50">
        <v>6.3888888888888884E-3</v>
      </c>
      <c r="I16" s="60">
        <f>+$H$6/H16*10000</f>
        <v>9112.31884057971</v>
      </c>
      <c r="J16" s="50">
        <v>1.255787037037037E-2</v>
      </c>
      <c r="K16" s="60">
        <f t="shared" ref="K16:K22" si="9">+$J$6/J16*10000</f>
        <v>8995.3917050691234</v>
      </c>
      <c r="L16" s="50">
        <v>1.2129629629629629E-2</v>
      </c>
      <c r="M16" s="60">
        <f>+$L$6/L16*10000</f>
        <v>8874.0458015267195</v>
      </c>
      <c r="N16" s="50">
        <v>1.3402777777777777E-2</v>
      </c>
      <c r="O16" s="60">
        <f t="shared" si="3"/>
        <v>8445.5958549222796</v>
      </c>
      <c r="P16" s="52">
        <f>LARGE($G16:$I16,1)</f>
        <v>9112.31884057971</v>
      </c>
      <c r="Q16" s="52">
        <f t="shared" si="5"/>
        <v>8995.3917050691234</v>
      </c>
      <c r="R16" s="52">
        <f t="shared" si="6"/>
        <v>8874.0458015267195</v>
      </c>
      <c r="S16" s="60">
        <f t="shared" si="7"/>
        <v>26981.756347175557</v>
      </c>
      <c r="T16" s="3"/>
      <c r="U16" s="9">
        <f t="shared" si="8"/>
        <v>17974.421058516065</v>
      </c>
    </row>
    <row r="17" spans="1:21" ht="15.75" x14ac:dyDescent="0.25">
      <c r="A17" s="129">
        <v>10</v>
      </c>
      <c r="B17" s="108" t="s">
        <v>83</v>
      </c>
      <c r="C17" s="108" t="s">
        <v>39</v>
      </c>
      <c r="D17" s="108" t="s">
        <v>15</v>
      </c>
      <c r="E17" s="109">
        <f t="shared" si="0"/>
        <v>26812.594662188658</v>
      </c>
      <c r="F17" s="50">
        <v>1.2789351851851852E-2</v>
      </c>
      <c r="G17" s="60">
        <f>+$F$6/F17*10000</f>
        <v>8316.7420814479647</v>
      </c>
      <c r="H17" s="50">
        <v>8.0787037037037043E-3</v>
      </c>
      <c r="I17" s="60">
        <f>+$H$6/H17*10000</f>
        <v>7206.3037249283661</v>
      </c>
      <c r="J17" s="50">
        <v>1.1770833333333333E-2</v>
      </c>
      <c r="K17" s="60">
        <f t="shared" si="9"/>
        <v>9596.8534906587993</v>
      </c>
      <c r="L17" s="51"/>
      <c r="M17" s="49">
        <v>0</v>
      </c>
      <c r="N17" s="50">
        <v>1.2719907407407407E-2</v>
      </c>
      <c r="O17" s="60">
        <f t="shared" si="3"/>
        <v>8898.9990900818921</v>
      </c>
      <c r="P17" s="52">
        <f>LARGE($G17:$I17,1)</f>
        <v>8316.7420814479647</v>
      </c>
      <c r="Q17" s="52">
        <f t="shared" si="5"/>
        <v>9596.8534906587993</v>
      </c>
      <c r="R17" s="52">
        <f t="shared" si="6"/>
        <v>8898.9990900818921</v>
      </c>
      <c r="S17" s="60">
        <f t="shared" si="7"/>
        <v>26812.594662188658</v>
      </c>
      <c r="T17" s="3"/>
      <c r="U17" s="9">
        <f t="shared" si="8"/>
        <v>15523.045806376331</v>
      </c>
    </row>
    <row r="18" spans="1:21" ht="15.75" x14ac:dyDescent="0.25">
      <c r="A18" s="129">
        <v>11</v>
      </c>
      <c r="B18" s="108" t="s">
        <v>116</v>
      </c>
      <c r="C18" s="108" t="s">
        <v>117</v>
      </c>
      <c r="D18" s="108" t="s">
        <v>58</v>
      </c>
      <c r="E18" s="109">
        <f t="shared" si="0"/>
        <v>26492.801874978497</v>
      </c>
      <c r="F18" s="50">
        <v>1.2152777777777778E-2</v>
      </c>
      <c r="G18" s="60">
        <f>+$F$6/F18*10000</f>
        <v>8752.3809523809523</v>
      </c>
      <c r="H18" s="50">
        <v>6.5046296296296302E-3</v>
      </c>
      <c r="I18" s="60">
        <f>+$H$6/H18*10000</f>
        <v>8950.1779359430602</v>
      </c>
      <c r="J18" s="50">
        <v>1.3032407407407407E-2</v>
      </c>
      <c r="K18" s="60">
        <f t="shared" si="9"/>
        <v>8667.8507992895193</v>
      </c>
      <c r="L18" s="51"/>
      <c r="M18" s="49">
        <v>0</v>
      </c>
      <c r="N18" s="50">
        <v>1.275462962962963E-2</v>
      </c>
      <c r="O18" s="60">
        <f t="shared" si="3"/>
        <v>8874.7731397459156</v>
      </c>
      <c r="P18" s="52">
        <f>LARGE($G18:$I18,1)</f>
        <v>8950.1779359430602</v>
      </c>
      <c r="Q18" s="52">
        <f t="shared" si="5"/>
        <v>8874.7731397459156</v>
      </c>
      <c r="R18" s="52">
        <f t="shared" si="6"/>
        <v>8667.8507992895193</v>
      </c>
      <c r="S18" s="60">
        <f t="shared" si="7"/>
        <v>26492.801874978497</v>
      </c>
      <c r="T18" s="3"/>
      <c r="U18" s="9">
        <f t="shared" si="8"/>
        <v>17702.558888324013</v>
      </c>
    </row>
    <row r="19" spans="1:21" ht="15.75" x14ac:dyDescent="0.25">
      <c r="A19" s="129">
        <v>12</v>
      </c>
      <c r="B19" s="108" t="s">
        <v>372</v>
      </c>
      <c r="C19" s="108" t="s">
        <v>366</v>
      </c>
      <c r="D19" s="108" t="s">
        <v>87</v>
      </c>
      <c r="E19" s="109">
        <f t="shared" si="0"/>
        <v>24960.462707242801</v>
      </c>
      <c r="F19" s="50">
        <v>1.3229166666666667E-2</v>
      </c>
      <c r="G19" s="60">
        <f>+$F$6/F19*10000</f>
        <v>8040.2449693788276</v>
      </c>
      <c r="H19" s="51"/>
      <c r="I19" s="60">
        <v>0</v>
      </c>
      <c r="J19" s="50">
        <v>1.3495370370370371E-2</v>
      </c>
      <c r="K19" s="60">
        <f t="shared" si="9"/>
        <v>8370.4974271011997</v>
      </c>
      <c r="L19" s="50">
        <v>1.2847222222222223E-2</v>
      </c>
      <c r="M19" s="60">
        <f>+$L$6/L19*10000</f>
        <v>8378.3783783783801</v>
      </c>
      <c r="N19" s="50">
        <v>1.3784722222222224E-2</v>
      </c>
      <c r="O19" s="60">
        <f t="shared" si="3"/>
        <v>8211.5869017632231</v>
      </c>
      <c r="P19" s="52">
        <f>O19</f>
        <v>8211.5869017632231</v>
      </c>
      <c r="Q19" s="52">
        <f t="shared" si="5"/>
        <v>8378.3783783783801</v>
      </c>
      <c r="R19" s="52">
        <f t="shared" si="6"/>
        <v>8370.4974271011997</v>
      </c>
      <c r="S19" s="60">
        <f t="shared" si="7"/>
        <v>24960.462707242801</v>
      </c>
      <c r="T19" s="3"/>
      <c r="U19" s="9">
        <f t="shared" si="8"/>
        <v>8040.2449693788276</v>
      </c>
    </row>
    <row r="20" spans="1:21" ht="15.75" x14ac:dyDescent="0.25">
      <c r="A20" s="129">
        <v>13</v>
      </c>
      <c r="B20" s="108" t="s">
        <v>106</v>
      </c>
      <c r="C20" s="108" t="s">
        <v>107</v>
      </c>
      <c r="D20" s="108" t="s">
        <v>15</v>
      </c>
      <c r="E20" s="109">
        <f t="shared" si="0"/>
        <v>18867.167114132579</v>
      </c>
      <c r="F20" s="50">
        <v>1.1238425925925928E-2</v>
      </c>
      <c r="G20" s="60">
        <f>+$F$6/F20*10000</f>
        <v>9464.4696189495353</v>
      </c>
      <c r="H20" s="50">
        <v>6.5972222222222222E-3</v>
      </c>
      <c r="I20" s="60">
        <f>+$H$6/H20*10000</f>
        <v>8824.561403508771</v>
      </c>
      <c r="J20" s="50">
        <v>1.2013888888888888E-2</v>
      </c>
      <c r="K20" s="60">
        <f t="shared" si="9"/>
        <v>9402.6974951830452</v>
      </c>
      <c r="L20" s="51"/>
      <c r="M20" s="49">
        <v>0</v>
      </c>
      <c r="N20" s="51"/>
      <c r="O20" s="49">
        <v>0</v>
      </c>
      <c r="P20" s="52">
        <f t="shared" ref="P20:P51" si="10">LARGE($G20:$I20,1)</f>
        <v>9464.4696189495353</v>
      </c>
      <c r="Q20" s="52">
        <f t="shared" si="5"/>
        <v>9402.6974951830452</v>
      </c>
      <c r="R20" s="52">
        <f t="shared" si="6"/>
        <v>0</v>
      </c>
      <c r="S20" s="60">
        <f t="shared" si="7"/>
        <v>18867.167114132579</v>
      </c>
      <c r="T20" s="3"/>
      <c r="U20" s="9">
        <f t="shared" si="8"/>
        <v>18289.031022458308</v>
      </c>
    </row>
    <row r="21" spans="1:21" ht="15.75" x14ac:dyDescent="0.25">
      <c r="A21" s="129">
        <v>14</v>
      </c>
      <c r="B21" s="108" t="s">
        <v>152</v>
      </c>
      <c r="C21" s="108" t="s">
        <v>183</v>
      </c>
      <c r="D21" s="108"/>
      <c r="E21" s="109">
        <f t="shared" si="0"/>
        <v>18600.533113463669</v>
      </c>
      <c r="F21" s="50"/>
      <c r="G21" s="60"/>
      <c r="H21" s="50">
        <v>6.215277777777777E-3</v>
      </c>
      <c r="I21" s="60">
        <f>+$H$6/H21*10000</f>
        <v>9366.852886405959</v>
      </c>
      <c r="J21" s="50">
        <v>1.2233796296296296E-2</v>
      </c>
      <c r="K21" s="60">
        <f t="shared" si="9"/>
        <v>9233.68022705771</v>
      </c>
      <c r="L21" s="51"/>
      <c r="M21" s="49">
        <v>0</v>
      </c>
      <c r="N21" s="51"/>
      <c r="O21" s="49">
        <v>0</v>
      </c>
      <c r="P21" s="52">
        <f t="shared" si="10"/>
        <v>9366.852886405959</v>
      </c>
      <c r="Q21" s="52">
        <f t="shared" si="5"/>
        <v>9233.68022705771</v>
      </c>
      <c r="R21" s="52">
        <f t="shared" si="6"/>
        <v>0</v>
      </c>
      <c r="S21" s="60">
        <f t="shared" si="7"/>
        <v>18600.533113463669</v>
      </c>
      <c r="T21" s="3"/>
      <c r="U21" s="9">
        <f t="shared" si="8"/>
        <v>9366.852886405959</v>
      </c>
    </row>
    <row r="22" spans="1:21" ht="15.75" x14ac:dyDescent="0.25">
      <c r="A22" s="129">
        <v>15</v>
      </c>
      <c r="B22" s="108" t="s">
        <v>255</v>
      </c>
      <c r="C22" s="108" t="s">
        <v>458</v>
      </c>
      <c r="D22" s="108"/>
      <c r="E22" s="109">
        <f t="shared" si="0"/>
        <v>17103.095272586797</v>
      </c>
      <c r="F22" s="50"/>
      <c r="G22" s="60"/>
      <c r="H22" s="50"/>
      <c r="I22" s="60">
        <v>0</v>
      </c>
      <c r="J22" s="50">
        <v>1.3657407407407408E-2</v>
      </c>
      <c r="K22" s="60">
        <f t="shared" si="9"/>
        <v>8271.1864406779659</v>
      </c>
      <c r="L22" s="50">
        <v>1.2187500000000002E-2</v>
      </c>
      <c r="M22" s="60">
        <f>+$L$6/L22*10000</f>
        <v>8831.9088319088314</v>
      </c>
      <c r="N22" s="51"/>
      <c r="O22" s="49">
        <v>0</v>
      </c>
      <c r="P22" s="52">
        <f t="shared" si="10"/>
        <v>0</v>
      </c>
      <c r="Q22" s="52">
        <f t="shared" si="5"/>
        <v>8831.9088319088314</v>
      </c>
      <c r="R22" s="52">
        <f t="shared" si="6"/>
        <v>8271.1864406779659</v>
      </c>
      <c r="S22" s="60">
        <f t="shared" si="7"/>
        <v>17103.095272586797</v>
      </c>
      <c r="T22" s="3"/>
      <c r="U22" s="9">
        <f t="shared" si="8"/>
        <v>0</v>
      </c>
    </row>
    <row r="23" spans="1:21" ht="15.75" x14ac:dyDescent="0.25">
      <c r="A23" s="129">
        <v>16</v>
      </c>
      <c r="B23" s="108" t="s">
        <v>126</v>
      </c>
      <c r="C23" s="108" t="s">
        <v>371</v>
      </c>
      <c r="D23" s="108" t="s">
        <v>58</v>
      </c>
      <c r="E23" s="109">
        <f t="shared" si="0"/>
        <v>16820.22542242461</v>
      </c>
      <c r="F23" s="50">
        <v>1.247685185185185E-2</v>
      </c>
      <c r="G23" s="60">
        <f>+$F$6/F23*10000</f>
        <v>8525.0463821892408</v>
      </c>
      <c r="H23" s="51"/>
      <c r="I23" s="60">
        <v>0</v>
      </c>
      <c r="J23" s="50"/>
      <c r="K23" s="60">
        <v>0</v>
      </c>
      <c r="L23" s="51"/>
      <c r="M23" s="49">
        <v>0</v>
      </c>
      <c r="N23" s="50">
        <v>1.3645833333333331E-2</v>
      </c>
      <c r="O23" s="60">
        <f>+$N$6/N23*10000</f>
        <v>8295.1653944020381</v>
      </c>
      <c r="P23" s="52">
        <f t="shared" si="10"/>
        <v>8525.0463821892408</v>
      </c>
      <c r="Q23" s="52">
        <f t="shared" si="5"/>
        <v>8295.1653944020381</v>
      </c>
      <c r="R23" s="52">
        <f t="shared" si="6"/>
        <v>1.3645833333333331E-2</v>
      </c>
      <c r="S23" s="60">
        <f t="shared" si="7"/>
        <v>16820.22542242461</v>
      </c>
      <c r="T23" s="3"/>
      <c r="U23" s="9">
        <f t="shared" si="8"/>
        <v>8525.0463821892408</v>
      </c>
    </row>
    <row r="24" spans="1:21" ht="15.75" x14ac:dyDescent="0.25">
      <c r="A24" s="129">
        <v>17</v>
      </c>
      <c r="B24" s="108" t="s">
        <v>230</v>
      </c>
      <c r="C24" s="108" t="s">
        <v>460</v>
      </c>
      <c r="D24" s="108"/>
      <c r="E24" s="109">
        <f t="shared" si="0"/>
        <v>16543.572942597824</v>
      </c>
      <c r="F24" s="50"/>
      <c r="G24" s="60"/>
      <c r="H24" s="50"/>
      <c r="I24" s="60">
        <v>0</v>
      </c>
      <c r="J24" s="50">
        <v>1.3912037037037037E-2</v>
      </c>
      <c r="K24" s="60">
        <f>+$J$6/J24*10000</f>
        <v>8119.8003327787019</v>
      </c>
      <c r="L24" s="51"/>
      <c r="M24" s="49">
        <v>0</v>
      </c>
      <c r="N24" s="50">
        <v>1.34375E-2</v>
      </c>
      <c r="O24" s="60">
        <f>+$N$6/N24*10000</f>
        <v>8423.7726098191215</v>
      </c>
      <c r="P24" s="52">
        <f t="shared" si="10"/>
        <v>0</v>
      </c>
      <c r="Q24" s="52">
        <f t="shared" si="5"/>
        <v>8423.7726098191215</v>
      </c>
      <c r="R24" s="52">
        <f t="shared" si="6"/>
        <v>8119.8003327787019</v>
      </c>
      <c r="S24" s="60">
        <f t="shared" si="7"/>
        <v>16543.572942597824</v>
      </c>
      <c r="T24" s="3"/>
      <c r="U24" s="9">
        <f t="shared" si="8"/>
        <v>0</v>
      </c>
    </row>
    <row r="25" spans="1:21" ht="15.75" x14ac:dyDescent="0.25">
      <c r="A25" s="129">
        <v>18</v>
      </c>
      <c r="B25" s="108" t="s">
        <v>162</v>
      </c>
      <c r="C25" s="108" t="s">
        <v>163</v>
      </c>
      <c r="D25" s="108" t="s">
        <v>58</v>
      </c>
      <c r="E25" s="109">
        <f t="shared" si="0"/>
        <v>14131.960514960028</v>
      </c>
      <c r="F25" s="50"/>
      <c r="G25" s="60"/>
      <c r="H25" s="50">
        <v>8.0092592592592594E-3</v>
      </c>
      <c r="I25" s="60">
        <f>+$H$6/H25*10000</f>
        <v>7268.7861271676302</v>
      </c>
      <c r="J25" s="50"/>
      <c r="K25" s="60">
        <v>0</v>
      </c>
      <c r="L25" s="51"/>
      <c r="M25" s="49">
        <v>0</v>
      </c>
      <c r="N25" s="50">
        <v>1.6493055555555556E-2</v>
      </c>
      <c r="O25" s="60">
        <f>+$N$6/N25*10000</f>
        <v>6863.1578947368425</v>
      </c>
      <c r="P25" s="52">
        <f t="shared" si="10"/>
        <v>7268.7861271676302</v>
      </c>
      <c r="Q25" s="52">
        <f t="shared" si="5"/>
        <v>6863.1578947368425</v>
      </c>
      <c r="R25" s="52">
        <f t="shared" si="6"/>
        <v>1.6493055555555556E-2</v>
      </c>
      <c r="S25" s="60">
        <f t="shared" si="7"/>
        <v>14131.960514960028</v>
      </c>
      <c r="T25" s="3"/>
      <c r="U25" s="9">
        <f t="shared" si="8"/>
        <v>7268.7861271676302</v>
      </c>
    </row>
    <row r="26" spans="1:21" ht="15.75" x14ac:dyDescent="0.25">
      <c r="A26" s="129">
        <v>19</v>
      </c>
      <c r="B26" s="108" t="s">
        <v>60</v>
      </c>
      <c r="C26" s="108" t="s">
        <v>61</v>
      </c>
      <c r="D26" s="108"/>
      <c r="E26" s="109">
        <f t="shared" si="0"/>
        <v>9544.5920303605326</v>
      </c>
      <c r="F26" s="50"/>
      <c r="G26" s="60"/>
      <c r="H26" s="50">
        <v>6.0995370370370361E-3</v>
      </c>
      <c r="I26" s="60">
        <f>+$H$6/H26*10000</f>
        <v>9544.5920303605326</v>
      </c>
      <c r="J26" s="50"/>
      <c r="K26" s="60">
        <v>0</v>
      </c>
      <c r="L26" s="51"/>
      <c r="M26" s="49">
        <v>0</v>
      </c>
      <c r="N26" s="51"/>
      <c r="O26" s="49">
        <v>0</v>
      </c>
      <c r="P26" s="52">
        <f t="shared" si="10"/>
        <v>9544.5920303605326</v>
      </c>
      <c r="Q26" s="52">
        <f t="shared" si="5"/>
        <v>0</v>
      </c>
      <c r="R26" s="52">
        <f t="shared" si="6"/>
        <v>0</v>
      </c>
      <c r="S26" s="60">
        <f t="shared" si="7"/>
        <v>9544.5920303605326</v>
      </c>
      <c r="T26" s="3"/>
      <c r="U26" s="9">
        <f t="shared" si="8"/>
        <v>9544.5920303605326</v>
      </c>
    </row>
    <row r="27" spans="1:21" ht="15.75" x14ac:dyDescent="0.25">
      <c r="A27" s="129">
        <v>20</v>
      </c>
      <c r="B27" s="108" t="s">
        <v>553</v>
      </c>
      <c r="C27" s="108" t="s">
        <v>119</v>
      </c>
      <c r="D27" s="108"/>
      <c r="E27" s="109">
        <f t="shared" si="0"/>
        <v>9489.8072609599421</v>
      </c>
      <c r="F27" s="50"/>
      <c r="G27" s="60"/>
      <c r="H27" s="51"/>
      <c r="I27" s="49">
        <v>0</v>
      </c>
      <c r="J27" s="50"/>
      <c r="K27" s="60">
        <v>0</v>
      </c>
      <c r="L27" s="50">
        <v>1.1342592592592592E-2</v>
      </c>
      <c r="M27" s="60">
        <f>+$L$6/L27*10000</f>
        <v>9489.7959183673502</v>
      </c>
      <c r="N27" s="51"/>
      <c r="O27" s="49"/>
      <c r="P27" s="52">
        <f t="shared" si="10"/>
        <v>0</v>
      </c>
      <c r="Q27" s="52">
        <f t="shared" si="5"/>
        <v>9489.7959183673502</v>
      </c>
      <c r="R27" s="52">
        <f t="shared" si="6"/>
        <v>1.1342592592592592E-2</v>
      </c>
      <c r="S27" s="60">
        <f t="shared" si="7"/>
        <v>9489.8072609599421</v>
      </c>
      <c r="T27" s="3"/>
      <c r="U27" s="9">
        <f t="shared" si="8"/>
        <v>0</v>
      </c>
    </row>
    <row r="28" spans="1:21" ht="15.75" x14ac:dyDescent="0.25">
      <c r="A28" s="129">
        <v>21</v>
      </c>
      <c r="B28" s="108" t="s">
        <v>450</v>
      </c>
      <c r="C28" s="108" t="s">
        <v>217</v>
      </c>
      <c r="D28" s="108"/>
      <c r="E28" s="109">
        <f t="shared" si="0"/>
        <v>9366.6026871401136</v>
      </c>
      <c r="F28" s="50"/>
      <c r="G28" s="60"/>
      <c r="H28" s="51"/>
      <c r="I28" s="49">
        <v>0</v>
      </c>
      <c r="J28" s="50">
        <v>1.2060185185185186E-2</v>
      </c>
      <c r="K28" s="60">
        <f>+$J$6/J28*10000</f>
        <v>9366.6026871401136</v>
      </c>
      <c r="L28" s="51"/>
      <c r="M28" s="49">
        <v>0</v>
      </c>
      <c r="N28" s="51"/>
      <c r="O28" s="49">
        <v>0</v>
      </c>
      <c r="P28" s="52">
        <f t="shared" si="10"/>
        <v>0</v>
      </c>
      <c r="Q28" s="52">
        <f t="shared" si="5"/>
        <v>9366.6026871401136</v>
      </c>
      <c r="R28" s="52">
        <f t="shared" si="6"/>
        <v>0</v>
      </c>
      <c r="S28" s="60">
        <f t="shared" si="7"/>
        <v>9366.6026871401136</v>
      </c>
      <c r="T28" s="3"/>
      <c r="U28" s="9">
        <f t="shared" si="8"/>
        <v>0</v>
      </c>
    </row>
    <row r="29" spans="1:21" ht="15.75" x14ac:dyDescent="0.25">
      <c r="A29" s="129">
        <v>22</v>
      </c>
      <c r="B29" s="108" t="s">
        <v>16</v>
      </c>
      <c r="C29" s="108" t="s">
        <v>369</v>
      </c>
      <c r="D29" s="108" t="s">
        <v>370</v>
      </c>
      <c r="E29" s="109">
        <f t="shared" si="0"/>
        <v>9282.8282828282827</v>
      </c>
      <c r="F29" s="50">
        <v>1.1458333333333334E-2</v>
      </c>
      <c r="G29" s="60">
        <f>+$F$6/F29*10000</f>
        <v>9282.8282828282827</v>
      </c>
      <c r="H29" s="51"/>
      <c r="I29" s="49">
        <v>0</v>
      </c>
      <c r="J29" s="50"/>
      <c r="K29" s="60">
        <v>0</v>
      </c>
      <c r="L29" s="51"/>
      <c r="M29" s="49">
        <v>0</v>
      </c>
      <c r="N29" s="51"/>
      <c r="O29" s="49">
        <v>0</v>
      </c>
      <c r="P29" s="52">
        <f t="shared" si="10"/>
        <v>9282.8282828282827</v>
      </c>
      <c r="Q29" s="52">
        <f t="shared" si="5"/>
        <v>0</v>
      </c>
      <c r="R29" s="52">
        <f t="shared" si="6"/>
        <v>0</v>
      </c>
      <c r="S29" s="60">
        <f t="shared" si="7"/>
        <v>9282.8282828282827</v>
      </c>
      <c r="T29" s="3"/>
      <c r="U29" s="9">
        <f t="shared" si="8"/>
        <v>9282.8282828282827</v>
      </c>
    </row>
    <row r="30" spans="1:21" ht="15.75" x14ac:dyDescent="0.25">
      <c r="A30" s="129">
        <v>23</v>
      </c>
      <c r="B30" s="108" t="s">
        <v>132</v>
      </c>
      <c r="C30" s="108" t="s">
        <v>68</v>
      </c>
      <c r="D30" s="108"/>
      <c r="E30" s="109">
        <f t="shared" si="0"/>
        <v>9138.5767790262144</v>
      </c>
      <c r="F30" s="50"/>
      <c r="G30" s="60"/>
      <c r="H30" s="50"/>
      <c r="I30" s="49">
        <v>0</v>
      </c>
      <c r="J30" s="50">
        <v>1.2361111111111113E-2</v>
      </c>
      <c r="K30" s="60">
        <f>+$J$6/J30*10000</f>
        <v>9138.5767790262144</v>
      </c>
      <c r="L30" s="51"/>
      <c r="M30" s="49">
        <v>0</v>
      </c>
      <c r="N30" s="51"/>
      <c r="O30" s="49">
        <v>0</v>
      </c>
      <c r="P30" s="52">
        <f t="shared" si="10"/>
        <v>0</v>
      </c>
      <c r="Q30" s="52">
        <f t="shared" si="5"/>
        <v>9138.5767790262144</v>
      </c>
      <c r="R30" s="52">
        <f t="shared" si="6"/>
        <v>0</v>
      </c>
      <c r="S30" s="60">
        <f t="shared" si="7"/>
        <v>9138.5767790262144</v>
      </c>
      <c r="T30" s="3"/>
      <c r="U30" s="9">
        <f t="shared" si="8"/>
        <v>0</v>
      </c>
    </row>
    <row r="31" spans="1:21" ht="15.75" x14ac:dyDescent="0.25">
      <c r="A31" s="129">
        <v>24</v>
      </c>
      <c r="B31" s="108" t="s">
        <v>132</v>
      </c>
      <c r="C31" s="108" t="s">
        <v>585</v>
      </c>
      <c r="D31" s="108"/>
      <c r="E31" s="109">
        <f t="shared" si="0"/>
        <v>9047.1910499644546</v>
      </c>
      <c r="F31" s="50"/>
      <c r="G31" s="60"/>
      <c r="H31" s="50"/>
      <c r="I31" s="49">
        <v>0</v>
      </c>
      <c r="J31" s="50"/>
      <c r="K31" s="49">
        <v>0</v>
      </c>
      <c r="L31" s="51"/>
      <c r="M31" s="49">
        <v>0</v>
      </c>
      <c r="N31" s="50">
        <v>1.2511574074074073E-2</v>
      </c>
      <c r="O31" s="60">
        <f>+$N$6/N31*10000</f>
        <v>9047.1785383903807</v>
      </c>
      <c r="P31" s="52">
        <f t="shared" si="10"/>
        <v>0</v>
      </c>
      <c r="Q31" s="52">
        <f t="shared" si="5"/>
        <v>9047.1785383903807</v>
      </c>
      <c r="R31" s="52">
        <f t="shared" si="6"/>
        <v>1.2511574074074073E-2</v>
      </c>
      <c r="S31" s="60">
        <f t="shared" si="7"/>
        <v>9047.1910499644546</v>
      </c>
      <c r="T31" s="3"/>
      <c r="U31" s="9">
        <f t="shared" si="8"/>
        <v>0</v>
      </c>
    </row>
    <row r="32" spans="1:21" ht="15.75" x14ac:dyDescent="0.25">
      <c r="A32" s="129">
        <v>25</v>
      </c>
      <c r="B32" s="108" t="s">
        <v>126</v>
      </c>
      <c r="C32" s="108" t="s">
        <v>586</v>
      </c>
      <c r="D32" s="108"/>
      <c r="E32" s="109">
        <f t="shared" si="0"/>
        <v>9030.4834488496454</v>
      </c>
      <c r="F32" s="50"/>
      <c r="G32" s="60"/>
      <c r="H32" s="50"/>
      <c r="I32" s="49">
        <v>0</v>
      </c>
      <c r="J32" s="50"/>
      <c r="K32" s="49">
        <v>0</v>
      </c>
      <c r="L32" s="51"/>
      <c r="M32" s="49">
        <v>0</v>
      </c>
      <c r="N32" s="50">
        <v>1.2534722222222223E-2</v>
      </c>
      <c r="O32" s="60">
        <f>+$N$6/N32*10000</f>
        <v>9030.4709141274234</v>
      </c>
      <c r="P32" s="52">
        <f t="shared" si="10"/>
        <v>0</v>
      </c>
      <c r="Q32" s="52">
        <f t="shared" si="5"/>
        <v>9030.4709141274234</v>
      </c>
      <c r="R32" s="52">
        <f t="shared" si="6"/>
        <v>1.2534722222222223E-2</v>
      </c>
      <c r="S32" s="60">
        <f t="shared" si="7"/>
        <v>9030.4834488496454</v>
      </c>
      <c r="T32" s="3"/>
      <c r="U32" s="9">
        <f t="shared" si="8"/>
        <v>0</v>
      </c>
    </row>
    <row r="33" spans="1:21" ht="15.75" x14ac:dyDescent="0.25">
      <c r="A33" s="129">
        <v>26</v>
      </c>
      <c r="B33" s="108" t="s">
        <v>451</v>
      </c>
      <c r="C33" s="108" t="s">
        <v>217</v>
      </c>
      <c r="D33" s="108"/>
      <c r="E33" s="109">
        <f t="shared" si="0"/>
        <v>8978.8408463661435</v>
      </c>
      <c r="F33" s="50"/>
      <c r="G33" s="60"/>
      <c r="H33" s="50"/>
      <c r="I33" s="49">
        <v>0</v>
      </c>
      <c r="J33" s="50">
        <v>1.2581018518518519E-2</v>
      </c>
      <c r="K33" s="60">
        <f>+$J$6/J33*10000</f>
        <v>8978.8408463661435</v>
      </c>
      <c r="L33" s="51"/>
      <c r="M33" s="49">
        <v>0</v>
      </c>
      <c r="N33" s="51"/>
      <c r="O33" s="49">
        <v>0</v>
      </c>
      <c r="P33" s="52">
        <f t="shared" si="10"/>
        <v>0</v>
      </c>
      <c r="Q33" s="52">
        <f t="shared" si="5"/>
        <v>8978.8408463661435</v>
      </c>
      <c r="R33" s="52">
        <f t="shared" si="6"/>
        <v>0</v>
      </c>
      <c r="S33" s="60">
        <f t="shared" si="7"/>
        <v>8978.8408463661435</v>
      </c>
      <c r="T33" s="3"/>
      <c r="U33" s="9">
        <f t="shared" si="8"/>
        <v>0</v>
      </c>
    </row>
    <row r="34" spans="1:21" ht="15.75" x14ac:dyDescent="0.25">
      <c r="A34" s="129">
        <v>27</v>
      </c>
      <c r="B34" s="108" t="s">
        <v>230</v>
      </c>
      <c r="C34" s="108" t="s">
        <v>452</v>
      </c>
      <c r="D34" s="108"/>
      <c r="E34" s="109">
        <f t="shared" si="0"/>
        <v>8937.7289377289362</v>
      </c>
      <c r="F34" s="50"/>
      <c r="G34" s="60"/>
      <c r="H34" s="50"/>
      <c r="I34" s="49">
        <v>0</v>
      </c>
      <c r="J34" s="50">
        <v>1.2638888888888889E-2</v>
      </c>
      <c r="K34" s="60">
        <f>+$J$6/J34*10000</f>
        <v>8937.7289377289362</v>
      </c>
      <c r="L34" s="51"/>
      <c r="M34" s="49">
        <v>0</v>
      </c>
      <c r="N34" s="51"/>
      <c r="O34" s="49">
        <v>0</v>
      </c>
      <c r="P34" s="52">
        <f t="shared" si="10"/>
        <v>0</v>
      </c>
      <c r="Q34" s="52">
        <f t="shared" si="5"/>
        <v>8937.7289377289362</v>
      </c>
      <c r="R34" s="52">
        <f t="shared" si="6"/>
        <v>0</v>
      </c>
      <c r="S34" s="60">
        <f t="shared" si="7"/>
        <v>8937.7289377289362</v>
      </c>
      <c r="T34" s="3"/>
      <c r="U34" s="9">
        <f t="shared" si="8"/>
        <v>0</v>
      </c>
    </row>
    <row r="35" spans="1:21" ht="15.75" x14ac:dyDescent="0.25">
      <c r="A35" s="129">
        <v>28</v>
      </c>
      <c r="B35" s="108" t="s">
        <v>29</v>
      </c>
      <c r="C35" s="108" t="s">
        <v>111</v>
      </c>
      <c r="D35" s="108" t="s">
        <v>112</v>
      </c>
      <c r="E35" s="109">
        <f t="shared" si="0"/>
        <v>8778.3595113438041</v>
      </c>
      <c r="F35" s="50"/>
      <c r="G35" s="60"/>
      <c r="H35" s="50">
        <v>6.6319444444444446E-3</v>
      </c>
      <c r="I35" s="60">
        <f>+$H$6/H35*10000</f>
        <v>8778.3595113438041</v>
      </c>
      <c r="J35" s="50"/>
      <c r="K35" s="60">
        <v>0</v>
      </c>
      <c r="L35" s="51"/>
      <c r="M35" s="49">
        <v>0</v>
      </c>
      <c r="N35" s="51"/>
      <c r="O35" s="49">
        <v>0</v>
      </c>
      <c r="P35" s="52">
        <f t="shared" si="10"/>
        <v>8778.3595113438041</v>
      </c>
      <c r="Q35" s="52">
        <f t="shared" si="5"/>
        <v>0</v>
      </c>
      <c r="R35" s="52">
        <f t="shared" si="6"/>
        <v>0</v>
      </c>
      <c r="S35" s="60">
        <f t="shared" si="7"/>
        <v>8778.3595113438041</v>
      </c>
      <c r="T35" s="3"/>
      <c r="U35" s="9">
        <f t="shared" si="8"/>
        <v>8778.3595113438041</v>
      </c>
    </row>
    <row r="36" spans="1:21" ht="15.75" x14ac:dyDescent="0.25">
      <c r="A36" s="129">
        <v>29</v>
      </c>
      <c r="B36" s="108" t="s">
        <v>173</v>
      </c>
      <c r="C36" s="108" t="s">
        <v>45</v>
      </c>
      <c r="D36" s="108" t="s">
        <v>15</v>
      </c>
      <c r="E36" s="109">
        <f t="shared" si="0"/>
        <v>8717.5043327556305</v>
      </c>
      <c r="F36" s="50"/>
      <c r="G36" s="60"/>
      <c r="H36" s="50">
        <v>6.6782407407407415E-3</v>
      </c>
      <c r="I36" s="60">
        <f>+$H$6/H36*10000</f>
        <v>8717.5043327556305</v>
      </c>
      <c r="J36" s="50"/>
      <c r="K36" s="60">
        <v>0</v>
      </c>
      <c r="L36" s="51"/>
      <c r="M36" s="49">
        <v>0</v>
      </c>
      <c r="N36" s="51"/>
      <c r="O36" s="49">
        <v>0</v>
      </c>
      <c r="P36" s="52">
        <f t="shared" si="10"/>
        <v>8717.5043327556305</v>
      </c>
      <c r="Q36" s="52">
        <f t="shared" si="5"/>
        <v>0</v>
      </c>
      <c r="R36" s="52">
        <f t="shared" si="6"/>
        <v>0</v>
      </c>
      <c r="S36" s="60">
        <f t="shared" si="7"/>
        <v>8717.5043327556305</v>
      </c>
      <c r="T36" s="3"/>
      <c r="U36" s="9">
        <f t="shared" si="8"/>
        <v>8717.5043327556305</v>
      </c>
    </row>
    <row r="37" spans="1:21" ht="15.75" x14ac:dyDescent="0.25">
      <c r="A37" s="129">
        <v>30</v>
      </c>
      <c r="B37" s="108" t="s">
        <v>453</v>
      </c>
      <c r="C37" s="108" t="s">
        <v>454</v>
      </c>
      <c r="D37" s="108"/>
      <c r="E37" s="109">
        <f t="shared" si="0"/>
        <v>8621.9081272084804</v>
      </c>
      <c r="F37" s="50"/>
      <c r="G37" s="60"/>
      <c r="H37" s="50"/>
      <c r="I37" s="49">
        <v>0</v>
      </c>
      <c r="J37" s="50">
        <v>1.3101851851851852E-2</v>
      </c>
      <c r="K37" s="60">
        <f>+$J$6/J37*10000</f>
        <v>8621.9081272084804</v>
      </c>
      <c r="L37" s="51"/>
      <c r="M37" s="49">
        <v>0</v>
      </c>
      <c r="N37" s="51"/>
      <c r="O37" s="49">
        <v>0</v>
      </c>
      <c r="P37" s="52">
        <f t="shared" si="10"/>
        <v>0</v>
      </c>
      <c r="Q37" s="52">
        <f t="shared" si="5"/>
        <v>8621.9081272084804</v>
      </c>
      <c r="R37" s="52">
        <f t="shared" si="6"/>
        <v>0</v>
      </c>
      <c r="S37" s="60">
        <f t="shared" si="7"/>
        <v>8621.9081272084804</v>
      </c>
      <c r="T37" s="3"/>
      <c r="U37" s="9">
        <f t="shared" si="8"/>
        <v>0</v>
      </c>
    </row>
    <row r="38" spans="1:21" ht="15.75" x14ac:dyDescent="0.25">
      <c r="A38" s="129">
        <v>31</v>
      </c>
      <c r="B38" s="108" t="s">
        <v>455</v>
      </c>
      <c r="C38" s="108" t="s">
        <v>437</v>
      </c>
      <c r="D38" s="108"/>
      <c r="E38" s="109">
        <f t="shared" si="0"/>
        <v>8591.5492957746483</v>
      </c>
      <c r="F38" s="50"/>
      <c r="G38" s="60"/>
      <c r="H38" s="50"/>
      <c r="I38" s="49">
        <v>0</v>
      </c>
      <c r="J38" s="50">
        <v>1.3148148148148147E-2</v>
      </c>
      <c r="K38" s="60">
        <f>+$J$6/J38*10000</f>
        <v>8591.5492957746483</v>
      </c>
      <c r="L38" s="51"/>
      <c r="M38" s="49">
        <v>0</v>
      </c>
      <c r="N38" s="51"/>
      <c r="O38" s="49">
        <v>0</v>
      </c>
      <c r="P38" s="52">
        <f t="shared" si="10"/>
        <v>0</v>
      </c>
      <c r="Q38" s="52">
        <f t="shared" si="5"/>
        <v>8591.5492957746483</v>
      </c>
      <c r="R38" s="52">
        <f t="shared" si="6"/>
        <v>0</v>
      </c>
      <c r="S38" s="60">
        <f t="shared" si="7"/>
        <v>8591.5492957746483</v>
      </c>
      <c r="T38" s="3"/>
      <c r="U38" s="9">
        <f t="shared" si="8"/>
        <v>0</v>
      </c>
    </row>
    <row r="39" spans="1:21" ht="15.75" x14ac:dyDescent="0.25">
      <c r="A39" s="129">
        <v>32</v>
      </c>
      <c r="B39" s="108" t="s">
        <v>90</v>
      </c>
      <c r="C39" s="108" t="s">
        <v>91</v>
      </c>
      <c r="D39" s="108" t="s">
        <v>92</v>
      </c>
      <c r="E39" s="109">
        <f t="shared" si="0"/>
        <v>8525.4237288135591</v>
      </c>
      <c r="F39" s="50"/>
      <c r="G39" s="60"/>
      <c r="H39" s="50">
        <v>6.828703703703704E-3</v>
      </c>
      <c r="I39" s="60">
        <f>+$H$6/H39*10000</f>
        <v>8525.4237288135591</v>
      </c>
      <c r="J39" s="50"/>
      <c r="K39" s="60">
        <v>0</v>
      </c>
      <c r="L39" s="51"/>
      <c r="M39" s="49">
        <v>0</v>
      </c>
      <c r="N39" s="51"/>
      <c r="O39" s="49">
        <v>0</v>
      </c>
      <c r="P39" s="52">
        <f t="shared" si="10"/>
        <v>8525.4237288135591</v>
      </c>
      <c r="Q39" s="52">
        <f t="shared" si="5"/>
        <v>0</v>
      </c>
      <c r="R39" s="52">
        <f t="shared" si="6"/>
        <v>0</v>
      </c>
      <c r="S39" s="60">
        <f t="shared" si="7"/>
        <v>8525.4237288135591</v>
      </c>
      <c r="T39" s="3"/>
      <c r="U39" s="9">
        <f t="shared" si="8"/>
        <v>8525.4237288135591</v>
      </c>
    </row>
    <row r="40" spans="1:21" ht="15.75" x14ac:dyDescent="0.25">
      <c r="A40" s="129">
        <v>33</v>
      </c>
      <c r="B40" s="108" t="s">
        <v>154</v>
      </c>
      <c r="C40" s="108" t="s">
        <v>155</v>
      </c>
      <c r="D40" s="108" t="s">
        <v>143</v>
      </c>
      <c r="E40" s="109">
        <f t="shared" ref="E40:E71" si="11">+S40</f>
        <v>8496.6216216216217</v>
      </c>
      <c r="F40" s="50"/>
      <c r="G40" s="60"/>
      <c r="H40" s="50">
        <v>6.851851851851852E-3</v>
      </c>
      <c r="I40" s="60">
        <f>+$H$6/H40*10000</f>
        <v>8496.6216216216217</v>
      </c>
      <c r="J40" s="50"/>
      <c r="K40" s="60">
        <v>0</v>
      </c>
      <c r="L40" s="51"/>
      <c r="M40" s="49">
        <v>0</v>
      </c>
      <c r="N40" s="51"/>
      <c r="O40" s="49">
        <v>0</v>
      </c>
      <c r="P40" s="52">
        <f t="shared" si="10"/>
        <v>8496.6216216216217</v>
      </c>
      <c r="Q40" s="52">
        <f t="shared" ref="Q40:Q71" si="12">LARGE($K40:$O40,1)</f>
        <v>0</v>
      </c>
      <c r="R40" s="52">
        <f t="shared" ref="R40:R71" si="13">LARGE($K40:$O40,2)</f>
        <v>0</v>
      </c>
      <c r="S40" s="60">
        <f t="shared" ref="S40:S71" si="14">SUM(P40:R40)</f>
        <v>8496.6216216216217</v>
      </c>
      <c r="T40" s="3"/>
      <c r="U40" s="9">
        <f t="shared" si="8"/>
        <v>8496.6216216216217</v>
      </c>
    </row>
    <row r="41" spans="1:21" ht="15.75" x14ac:dyDescent="0.25">
      <c r="A41" s="129">
        <v>34</v>
      </c>
      <c r="B41" s="108" t="s">
        <v>456</v>
      </c>
      <c r="C41" s="108" t="s">
        <v>457</v>
      </c>
      <c r="D41" s="108"/>
      <c r="E41" s="109">
        <f t="shared" si="11"/>
        <v>8278.2018659881269</v>
      </c>
      <c r="F41" s="50"/>
      <c r="G41" s="60"/>
      <c r="H41" s="50"/>
      <c r="I41" s="49">
        <v>0</v>
      </c>
      <c r="J41" s="50">
        <v>1.3645833333333331E-2</v>
      </c>
      <c r="K41" s="60">
        <f>+$J$6/J41*10000</f>
        <v>8278.2018659881269</v>
      </c>
      <c r="L41" s="51"/>
      <c r="M41" s="49">
        <v>0</v>
      </c>
      <c r="N41" s="51"/>
      <c r="O41" s="49">
        <v>0</v>
      </c>
      <c r="P41" s="52">
        <f t="shared" si="10"/>
        <v>0</v>
      </c>
      <c r="Q41" s="52">
        <f t="shared" si="12"/>
        <v>8278.2018659881269</v>
      </c>
      <c r="R41" s="52">
        <f t="shared" si="13"/>
        <v>0</v>
      </c>
      <c r="S41" s="60">
        <f t="shared" si="14"/>
        <v>8278.2018659881269</v>
      </c>
      <c r="T41" s="3"/>
      <c r="U41" s="9">
        <f t="shared" si="8"/>
        <v>0</v>
      </c>
    </row>
    <row r="42" spans="1:21" ht="15.75" x14ac:dyDescent="0.25">
      <c r="A42" s="129">
        <v>35</v>
      </c>
      <c r="B42" s="108" t="s">
        <v>255</v>
      </c>
      <c r="C42" s="108" t="s">
        <v>113</v>
      </c>
      <c r="D42" s="108"/>
      <c r="E42" s="109">
        <f t="shared" si="11"/>
        <v>8264.1828958509741</v>
      </c>
      <c r="F42" s="50"/>
      <c r="G42" s="60"/>
      <c r="H42" s="50"/>
      <c r="I42" s="49">
        <v>0</v>
      </c>
      <c r="J42" s="50">
        <v>1.3668981481481482E-2</v>
      </c>
      <c r="K42" s="60">
        <f>+$J$6/J42*10000</f>
        <v>8264.1828958509741</v>
      </c>
      <c r="L42" s="51"/>
      <c r="M42" s="49">
        <v>0</v>
      </c>
      <c r="N42" s="51"/>
      <c r="O42" s="49">
        <v>0</v>
      </c>
      <c r="P42" s="52">
        <f t="shared" si="10"/>
        <v>0</v>
      </c>
      <c r="Q42" s="52">
        <f t="shared" si="12"/>
        <v>8264.1828958509741</v>
      </c>
      <c r="R42" s="52">
        <f t="shared" si="13"/>
        <v>0</v>
      </c>
      <c r="S42" s="60">
        <f t="shared" si="14"/>
        <v>8264.1828958509741</v>
      </c>
      <c r="T42" s="3"/>
      <c r="U42" s="9">
        <f t="shared" si="8"/>
        <v>0</v>
      </c>
    </row>
    <row r="43" spans="1:21" ht="15.75" x14ac:dyDescent="0.25">
      <c r="A43" s="129">
        <v>36</v>
      </c>
      <c r="B43" s="108" t="s">
        <v>110</v>
      </c>
      <c r="C43" s="108" t="s">
        <v>38</v>
      </c>
      <c r="D43" s="108"/>
      <c r="E43" s="109">
        <f t="shared" si="11"/>
        <v>8178.8617886178863</v>
      </c>
      <c r="F43" s="50"/>
      <c r="G43" s="60"/>
      <c r="H43" s="50">
        <v>7.1180555555555554E-3</v>
      </c>
      <c r="I43" s="60">
        <f>+$H$6/H43*10000</f>
        <v>8178.8617886178863</v>
      </c>
      <c r="J43" s="50"/>
      <c r="K43" s="60">
        <v>0</v>
      </c>
      <c r="L43" s="51"/>
      <c r="M43" s="49">
        <v>0</v>
      </c>
      <c r="N43" s="51"/>
      <c r="O43" s="49">
        <v>0</v>
      </c>
      <c r="P43" s="52">
        <f t="shared" si="10"/>
        <v>8178.8617886178863</v>
      </c>
      <c r="Q43" s="52">
        <f t="shared" si="12"/>
        <v>0</v>
      </c>
      <c r="R43" s="52">
        <f t="shared" si="13"/>
        <v>0</v>
      </c>
      <c r="S43" s="60">
        <f t="shared" si="14"/>
        <v>8178.8617886178863</v>
      </c>
      <c r="T43" s="3"/>
      <c r="U43" s="9">
        <f t="shared" si="8"/>
        <v>8178.8617886178863</v>
      </c>
    </row>
    <row r="44" spans="1:21" ht="15.75" x14ac:dyDescent="0.25">
      <c r="A44" s="129">
        <v>37</v>
      </c>
      <c r="B44" s="108" t="s">
        <v>255</v>
      </c>
      <c r="C44" s="108" t="s">
        <v>459</v>
      </c>
      <c r="D44" s="108"/>
      <c r="E44" s="109">
        <f t="shared" si="11"/>
        <v>8133.3333333333339</v>
      </c>
      <c r="F44" s="50"/>
      <c r="G44" s="60"/>
      <c r="H44" s="50"/>
      <c r="I44" s="49">
        <v>0</v>
      </c>
      <c r="J44" s="50">
        <v>1.3888888888888888E-2</v>
      </c>
      <c r="K44" s="60">
        <f>+$J$6/J44*10000</f>
        <v>8133.3333333333339</v>
      </c>
      <c r="L44" s="51"/>
      <c r="M44" s="49">
        <v>0</v>
      </c>
      <c r="N44" s="51"/>
      <c r="O44" s="49">
        <v>0</v>
      </c>
      <c r="P44" s="52">
        <f t="shared" si="10"/>
        <v>0</v>
      </c>
      <c r="Q44" s="52">
        <f t="shared" si="12"/>
        <v>8133.3333333333339</v>
      </c>
      <c r="R44" s="52">
        <f t="shared" si="13"/>
        <v>0</v>
      </c>
      <c r="S44" s="60">
        <f t="shared" si="14"/>
        <v>8133.3333333333339</v>
      </c>
      <c r="T44" s="3"/>
      <c r="U44" s="9">
        <f t="shared" si="8"/>
        <v>0</v>
      </c>
    </row>
    <row r="45" spans="1:21" ht="15.75" x14ac:dyDescent="0.25">
      <c r="A45" s="129">
        <v>38</v>
      </c>
      <c r="B45" s="108" t="s">
        <v>462</v>
      </c>
      <c r="C45" s="108" t="s">
        <v>463</v>
      </c>
      <c r="D45" s="108"/>
      <c r="E45" s="109">
        <f t="shared" si="11"/>
        <v>8079.4701986754953</v>
      </c>
      <c r="F45" s="50"/>
      <c r="G45" s="60"/>
      <c r="H45" s="50"/>
      <c r="I45" s="49">
        <v>0</v>
      </c>
      <c r="J45" s="50">
        <v>1.3981481481481482E-2</v>
      </c>
      <c r="K45" s="60">
        <f>+$J$6/J45*10000</f>
        <v>8079.4701986754953</v>
      </c>
      <c r="L45" s="51"/>
      <c r="M45" s="49">
        <v>0</v>
      </c>
      <c r="N45" s="51"/>
      <c r="O45" s="49">
        <v>0</v>
      </c>
      <c r="P45" s="52">
        <f t="shared" si="10"/>
        <v>0</v>
      </c>
      <c r="Q45" s="52">
        <f t="shared" si="12"/>
        <v>8079.4701986754953</v>
      </c>
      <c r="R45" s="52">
        <f t="shared" si="13"/>
        <v>0</v>
      </c>
      <c r="S45" s="60">
        <f t="shared" si="14"/>
        <v>8079.4701986754953</v>
      </c>
      <c r="T45" s="3"/>
      <c r="U45" s="9">
        <f t="shared" si="8"/>
        <v>0</v>
      </c>
    </row>
    <row r="46" spans="1:21" ht="15.75" x14ac:dyDescent="0.25">
      <c r="A46" s="129">
        <v>39</v>
      </c>
      <c r="B46" s="108" t="s">
        <v>146</v>
      </c>
      <c r="C46" s="108" t="s">
        <v>461</v>
      </c>
      <c r="D46" s="108"/>
      <c r="E46" s="109">
        <f t="shared" si="11"/>
        <v>8079.4701986754953</v>
      </c>
      <c r="F46" s="50"/>
      <c r="G46" s="60"/>
      <c r="H46" s="50"/>
      <c r="I46" s="49">
        <v>0</v>
      </c>
      <c r="J46" s="50">
        <v>1.3981481481481482E-2</v>
      </c>
      <c r="K46" s="60">
        <f>+$J$6/J46*10000</f>
        <v>8079.4701986754953</v>
      </c>
      <c r="L46" s="51"/>
      <c r="M46" s="49">
        <v>0</v>
      </c>
      <c r="N46" s="51"/>
      <c r="O46" s="49">
        <v>0</v>
      </c>
      <c r="P46" s="52">
        <f t="shared" si="10"/>
        <v>0</v>
      </c>
      <c r="Q46" s="52">
        <f t="shared" si="12"/>
        <v>8079.4701986754953</v>
      </c>
      <c r="R46" s="52">
        <f t="shared" si="13"/>
        <v>0</v>
      </c>
      <c r="S46" s="60">
        <f t="shared" si="14"/>
        <v>8079.4701986754953</v>
      </c>
      <c r="T46" s="3"/>
      <c r="U46" s="9">
        <f t="shared" si="8"/>
        <v>0</v>
      </c>
    </row>
    <row r="47" spans="1:21" ht="15.75" x14ac:dyDescent="0.25">
      <c r="A47" s="129">
        <v>40</v>
      </c>
      <c r="B47" s="108" t="s">
        <v>464</v>
      </c>
      <c r="C47" s="108" t="s">
        <v>465</v>
      </c>
      <c r="D47" s="108"/>
      <c r="E47" s="109">
        <f t="shared" si="11"/>
        <v>8052.8052805280522</v>
      </c>
      <c r="F47" s="50"/>
      <c r="G47" s="60"/>
      <c r="H47" s="50"/>
      <c r="I47" s="49">
        <v>0</v>
      </c>
      <c r="J47" s="50">
        <v>1.4027777777777778E-2</v>
      </c>
      <c r="K47" s="60">
        <f>+$J$6/J47*10000</f>
        <v>8052.8052805280522</v>
      </c>
      <c r="L47" s="51"/>
      <c r="M47" s="49">
        <v>0</v>
      </c>
      <c r="N47" s="51"/>
      <c r="O47" s="49">
        <v>0</v>
      </c>
      <c r="P47" s="52">
        <f t="shared" si="10"/>
        <v>0</v>
      </c>
      <c r="Q47" s="52">
        <f t="shared" si="12"/>
        <v>8052.8052805280522</v>
      </c>
      <c r="R47" s="52">
        <f t="shared" si="13"/>
        <v>0</v>
      </c>
      <c r="S47" s="60">
        <f t="shared" si="14"/>
        <v>8052.8052805280522</v>
      </c>
      <c r="T47" s="3"/>
      <c r="U47" s="9">
        <f t="shared" si="8"/>
        <v>0</v>
      </c>
    </row>
    <row r="48" spans="1:21" ht="15.75" x14ac:dyDescent="0.25">
      <c r="A48" s="129">
        <v>41</v>
      </c>
      <c r="B48" s="108" t="s">
        <v>16</v>
      </c>
      <c r="C48" s="108" t="s">
        <v>560</v>
      </c>
      <c r="D48" s="108"/>
      <c r="E48" s="109">
        <f t="shared" si="11"/>
        <v>7969.165177895602</v>
      </c>
      <c r="F48" s="51"/>
      <c r="G48" s="49"/>
      <c r="H48" s="51"/>
      <c r="I48" s="49">
        <v>0</v>
      </c>
      <c r="J48" s="50"/>
      <c r="K48" s="49">
        <v>0</v>
      </c>
      <c r="L48" s="50">
        <v>1.3506944444444445E-2</v>
      </c>
      <c r="M48" s="60">
        <f>+$L$6/L48*10000</f>
        <v>7969.1516709511579</v>
      </c>
      <c r="N48" s="51"/>
      <c r="O48" s="49">
        <v>0</v>
      </c>
      <c r="P48" s="52">
        <f t="shared" si="10"/>
        <v>0</v>
      </c>
      <c r="Q48" s="52">
        <f t="shared" si="12"/>
        <v>7969.1516709511579</v>
      </c>
      <c r="R48" s="52">
        <f t="shared" si="13"/>
        <v>1.3506944444444445E-2</v>
      </c>
      <c r="S48" s="60">
        <f t="shared" si="14"/>
        <v>7969.165177895602</v>
      </c>
      <c r="T48" s="3"/>
      <c r="U48" s="9"/>
    </row>
    <row r="49" spans="1:21" ht="15.75" x14ac:dyDescent="0.25">
      <c r="A49" s="129">
        <v>42</v>
      </c>
      <c r="B49" s="108" t="s">
        <v>441</v>
      </c>
      <c r="C49" s="108" t="s">
        <v>127</v>
      </c>
      <c r="D49" s="108"/>
      <c r="E49" s="109">
        <f t="shared" si="11"/>
        <v>7960.8482871125607</v>
      </c>
      <c r="F49" s="50"/>
      <c r="G49" s="60"/>
      <c r="H49" s="50"/>
      <c r="I49" s="49">
        <v>0</v>
      </c>
      <c r="J49" s="126">
        <v>1.4189814814814815E-2</v>
      </c>
      <c r="K49" s="60">
        <f>+$J$6/J49*10000</f>
        <v>7960.8482871125607</v>
      </c>
      <c r="L49" s="51"/>
      <c r="M49" s="49">
        <v>0</v>
      </c>
      <c r="N49" s="51"/>
      <c r="O49" s="49">
        <v>0</v>
      </c>
      <c r="P49" s="52">
        <f t="shared" si="10"/>
        <v>0</v>
      </c>
      <c r="Q49" s="52">
        <f t="shared" si="12"/>
        <v>7960.8482871125607</v>
      </c>
      <c r="R49" s="52">
        <f t="shared" si="13"/>
        <v>0</v>
      </c>
      <c r="S49" s="60">
        <f t="shared" si="14"/>
        <v>7960.8482871125607</v>
      </c>
      <c r="T49" s="3"/>
      <c r="U49" s="9"/>
    </row>
    <row r="50" spans="1:21" ht="15.75" x14ac:dyDescent="0.25">
      <c r="A50" s="129">
        <v>43</v>
      </c>
      <c r="B50" s="108" t="s">
        <v>152</v>
      </c>
      <c r="C50" s="108" t="s">
        <v>153</v>
      </c>
      <c r="D50" s="108" t="s">
        <v>51</v>
      </c>
      <c r="E50" s="109">
        <f t="shared" si="11"/>
        <v>7958.8607594936711</v>
      </c>
      <c r="F50" s="50"/>
      <c r="G50" s="60"/>
      <c r="H50" s="50">
        <v>7.3148148148148148E-3</v>
      </c>
      <c r="I50" s="60">
        <f>+$H$6/H50*10000</f>
        <v>7958.8607594936711</v>
      </c>
      <c r="J50" s="50"/>
      <c r="K50" s="60">
        <v>0</v>
      </c>
      <c r="L50" s="51"/>
      <c r="M50" s="49">
        <v>0</v>
      </c>
      <c r="N50" s="51"/>
      <c r="O50" s="49">
        <v>0</v>
      </c>
      <c r="P50" s="52">
        <f t="shared" si="10"/>
        <v>7958.8607594936711</v>
      </c>
      <c r="Q50" s="52">
        <f t="shared" si="12"/>
        <v>0</v>
      </c>
      <c r="R50" s="52">
        <f t="shared" si="13"/>
        <v>0</v>
      </c>
      <c r="S50" s="60">
        <f t="shared" si="14"/>
        <v>7958.8607594936711</v>
      </c>
      <c r="T50" s="3"/>
      <c r="U50" s="9"/>
    </row>
    <row r="51" spans="1:21" ht="15.75" x14ac:dyDescent="0.25">
      <c r="A51" s="129">
        <v>44</v>
      </c>
      <c r="B51" s="108" t="s">
        <v>146</v>
      </c>
      <c r="C51" s="108" t="s">
        <v>147</v>
      </c>
      <c r="D51" s="108" t="s">
        <v>148</v>
      </c>
      <c r="E51" s="109">
        <f t="shared" si="11"/>
        <v>7921.2598425196848</v>
      </c>
      <c r="F51" s="50"/>
      <c r="G51" s="60"/>
      <c r="H51" s="50">
        <v>7.3495370370370372E-3</v>
      </c>
      <c r="I51" s="60">
        <f>+$H$6/H51*10000</f>
        <v>7921.2598425196848</v>
      </c>
      <c r="J51" s="50"/>
      <c r="K51" s="60">
        <v>0</v>
      </c>
      <c r="L51" s="51"/>
      <c r="M51" s="49">
        <v>0</v>
      </c>
      <c r="N51" s="51"/>
      <c r="O51" s="49">
        <v>0</v>
      </c>
      <c r="P51" s="52">
        <f t="shared" si="10"/>
        <v>7921.2598425196848</v>
      </c>
      <c r="Q51" s="52">
        <f t="shared" si="12"/>
        <v>0</v>
      </c>
      <c r="R51" s="52">
        <f t="shared" si="13"/>
        <v>0</v>
      </c>
      <c r="S51" s="60">
        <f t="shared" si="14"/>
        <v>7921.2598425196848</v>
      </c>
      <c r="T51" s="3"/>
      <c r="U51" s="9"/>
    </row>
    <row r="52" spans="1:21" ht="15.75" x14ac:dyDescent="0.25">
      <c r="A52" s="129">
        <v>45</v>
      </c>
      <c r="B52" s="108" t="s">
        <v>60</v>
      </c>
      <c r="C52" s="108" t="s">
        <v>35</v>
      </c>
      <c r="D52" s="108" t="s">
        <v>36</v>
      </c>
      <c r="E52" s="109">
        <f t="shared" si="11"/>
        <v>7884.0125391849524</v>
      </c>
      <c r="F52" s="50"/>
      <c r="G52" s="60"/>
      <c r="H52" s="50">
        <v>7.3842592592592597E-3</v>
      </c>
      <c r="I52" s="60">
        <f>+$H$6/H52*10000</f>
        <v>7884.0125391849524</v>
      </c>
      <c r="J52" s="50"/>
      <c r="K52" s="60">
        <v>0</v>
      </c>
      <c r="L52" s="51"/>
      <c r="M52" s="49">
        <v>0</v>
      </c>
      <c r="N52" s="51"/>
      <c r="O52" s="49">
        <v>0</v>
      </c>
      <c r="P52" s="52">
        <f t="shared" ref="P52:P86" si="15">LARGE($G52:$I52,1)</f>
        <v>7884.0125391849524</v>
      </c>
      <c r="Q52" s="52">
        <f t="shared" si="12"/>
        <v>0</v>
      </c>
      <c r="R52" s="52">
        <f t="shared" si="13"/>
        <v>0</v>
      </c>
      <c r="S52" s="60">
        <f t="shared" si="14"/>
        <v>7884.0125391849524</v>
      </c>
      <c r="T52" s="3"/>
      <c r="U52" s="9"/>
    </row>
    <row r="53" spans="1:21" ht="15.75" x14ac:dyDescent="0.25">
      <c r="A53" s="129">
        <v>46</v>
      </c>
      <c r="B53" s="108" t="s">
        <v>466</v>
      </c>
      <c r="C53" s="108" t="s">
        <v>467</v>
      </c>
      <c r="D53" s="108"/>
      <c r="E53" s="109">
        <f t="shared" si="11"/>
        <v>7851.9710378117461</v>
      </c>
      <c r="F53" s="50"/>
      <c r="G53" s="60"/>
      <c r="H53" s="50"/>
      <c r="I53" s="49">
        <v>0</v>
      </c>
      <c r="J53" s="50">
        <v>1.4386574074074072E-2</v>
      </c>
      <c r="K53" s="60">
        <f>+$J$6/J53*10000</f>
        <v>7851.9710378117461</v>
      </c>
      <c r="L53" s="51"/>
      <c r="M53" s="49">
        <v>0</v>
      </c>
      <c r="N53" s="51"/>
      <c r="O53" s="49">
        <v>0</v>
      </c>
      <c r="P53" s="52">
        <f t="shared" si="15"/>
        <v>0</v>
      </c>
      <c r="Q53" s="52">
        <f t="shared" si="12"/>
        <v>7851.9710378117461</v>
      </c>
      <c r="R53" s="52">
        <f t="shared" si="13"/>
        <v>0</v>
      </c>
      <c r="S53" s="60">
        <f t="shared" si="14"/>
        <v>7851.9710378117461</v>
      </c>
      <c r="T53" s="3"/>
      <c r="U53" s="9"/>
    </row>
    <row r="54" spans="1:21" ht="15.75" x14ac:dyDescent="0.25">
      <c r="A54" s="129">
        <v>47</v>
      </c>
      <c r="B54" s="108" t="s">
        <v>587</v>
      </c>
      <c r="C54" s="108" t="s">
        <v>585</v>
      </c>
      <c r="D54" s="108"/>
      <c r="E54" s="109">
        <f t="shared" si="11"/>
        <v>7842.837207529552</v>
      </c>
      <c r="F54" s="50"/>
      <c r="G54" s="60"/>
      <c r="H54" s="50"/>
      <c r="I54" s="49">
        <v>0</v>
      </c>
      <c r="J54" s="50"/>
      <c r="K54" s="49">
        <v>0</v>
      </c>
      <c r="L54" s="51"/>
      <c r="M54" s="49">
        <v>0</v>
      </c>
      <c r="N54" s="50">
        <v>1.4432870370370372E-2</v>
      </c>
      <c r="O54" s="60">
        <f>+$N$6/N54*10000</f>
        <v>7842.822774659182</v>
      </c>
      <c r="P54" s="52">
        <f t="shared" si="15"/>
        <v>0</v>
      </c>
      <c r="Q54" s="52">
        <f t="shared" si="12"/>
        <v>7842.822774659182</v>
      </c>
      <c r="R54" s="52">
        <f t="shared" si="13"/>
        <v>1.4432870370370372E-2</v>
      </c>
      <c r="S54" s="60">
        <f t="shared" si="14"/>
        <v>7842.837207529552</v>
      </c>
      <c r="T54" s="3"/>
      <c r="U54" s="9"/>
    </row>
    <row r="55" spans="1:21" ht="15.75" x14ac:dyDescent="0.25">
      <c r="A55" s="129">
        <v>48</v>
      </c>
      <c r="B55" s="108" t="s">
        <v>423</v>
      </c>
      <c r="C55" s="108" t="s">
        <v>424</v>
      </c>
      <c r="D55" s="108" t="s">
        <v>425</v>
      </c>
      <c r="E55" s="109">
        <f t="shared" si="11"/>
        <v>7834.8909657320874</v>
      </c>
      <c r="F55" s="50"/>
      <c r="G55" s="60"/>
      <c r="H55" s="50">
        <v>7.4305555555555548E-3</v>
      </c>
      <c r="I55" s="60">
        <f>+$H$6/H55*10000</f>
        <v>7834.8909657320874</v>
      </c>
      <c r="J55" s="50"/>
      <c r="K55" s="60">
        <v>0</v>
      </c>
      <c r="L55" s="51"/>
      <c r="M55" s="49">
        <v>0</v>
      </c>
      <c r="N55" s="51"/>
      <c r="O55" s="49">
        <v>0</v>
      </c>
      <c r="P55" s="52">
        <f t="shared" si="15"/>
        <v>7834.8909657320874</v>
      </c>
      <c r="Q55" s="52">
        <f t="shared" si="12"/>
        <v>0</v>
      </c>
      <c r="R55" s="52">
        <f t="shared" si="13"/>
        <v>0</v>
      </c>
      <c r="S55" s="60">
        <f t="shared" si="14"/>
        <v>7834.8909657320874</v>
      </c>
      <c r="T55" s="3"/>
      <c r="U55" s="9"/>
    </row>
    <row r="56" spans="1:21" ht="15.75" x14ac:dyDescent="0.25">
      <c r="A56" s="129">
        <v>49</v>
      </c>
      <c r="B56" s="108" t="s">
        <v>132</v>
      </c>
      <c r="C56" s="108" t="s">
        <v>468</v>
      </c>
      <c r="D56" s="108"/>
      <c r="E56" s="109">
        <f t="shared" si="11"/>
        <v>7776.8924302788837</v>
      </c>
      <c r="F56" s="50"/>
      <c r="G56" s="60"/>
      <c r="H56" s="50"/>
      <c r="I56" s="49">
        <v>0</v>
      </c>
      <c r="J56" s="50">
        <v>1.4525462962962964E-2</v>
      </c>
      <c r="K56" s="60">
        <f>+$J$6/J56*10000</f>
        <v>7776.8924302788837</v>
      </c>
      <c r="L56" s="51"/>
      <c r="M56" s="49">
        <v>0</v>
      </c>
      <c r="N56" s="51"/>
      <c r="O56" s="49">
        <v>0</v>
      </c>
      <c r="P56" s="52">
        <f t="shared" si="15"/>
        <v>0</v>
      </c>
      <c r="Q56" s="52">
        <f t="shared" si="12"/>
        <v>7776.8924302788837</v>
      </c>
      <c r="R56" s="52">
        <f t="shared" si="13"/>
        <v>0</v>
      </c>
      <c r="S56" s="60">
        <f t="shared" si="14"/>
        <v>7776.8924302788837</v>
      </c>
      <c r="T56" s="3"/>
      <c r="U56" s="9"/>
    </row>
    <row r="57" spans="1:21" ht="15.75" x14ac:dyDescent="0.25">
      <c r="A57" s="129">
        <v>50</v>
      </c>
      <c r="B57" s="108" t="s">
        <v>132</v>
      </c>
      <c r="C57" s="108" t="s">
        <v>22</v>
      </c>
      <c r="D57" s="108" t="s">
        <v>23</v>
      </c>
      <c r="E57" s="109">
        <f t="shared" si="11"/>
        <v>7762.3456790123446</v>
      </c>
      <c r="F57" s="50"/>
      <c r="G57" s="60"/>
      <c r="H57" s="50">
        <v>7.5000000000000006E-3</v>
      </c>
      <c r="I57" s="60">
        <f>+$H$6/H57*10000</f>
        <v>7762.3456790123446</v>
      </c>
      <c r="J57" s="50"/>
      <c r="K57" s="60">
        <v>0</v>
      </c>
      <c r="L57" s="51"/>
      <c r="M57" s="49">
        <v>0</v>
      </c>
      <c r="N57" s="51"/>
      <c r="O57" s="49">
        <v>0</v>
      </c>
      <c r="P57" s="52">
        <f t="shared" si="15"/>
        <v>7762.3456790123446</v>
      </c>
      <c r="Q57" s="52">
        <f t="shared" si="12"/>
        <v>0</v>
      </c>
      <c r="R57" s="52">
        <f t="shared" si="13"/>
        <v>0</v>
      </c>
      <c r="S57" s="60">
        <f t="shared" si="14"/>
        <v>7762.3456790123446</v>
      </c>
      <c r="T57" s="3"/>
      <c r="U57" s="9"/>
    </row>
    <row r="58" spans="1:21" ht="15.75" x14ac:dyDescent="0.25">
      <c r="A58" s="129">
        <v>51</v>
      </c>
      <c r="B58" s="108" t="s">
        <v>100</v>
      </c>
      <c r="C58" s="108" t="s">
        <v>101</v>
      </c>
      <c r="D58" s="108" t="s">
        <v>15</v>
      </c>
      <c r="E58" s="109">
        <f t="shared" si="11"/>
        <v>7691.1314984709479</v>
      </c>
      <c r="F58" s="50"/>
      <c r="G58" s="60"/>
      <c r="H58" s="50">
        <v>7.5694444444444446E-3</v>
      </c>
      <c r="I58" s="60">
        <f>+$H$6/H58*10000</f>
        <v>7691.1314984709479</v>
      </c>
      <c r="J58" s="50"/>
      <c r="K58" s="60">
        <v>0</v>
      </c>
      <c r="L58" s="51"/>
      <c r="M58" s="49">
        <v>0</v>
      </c>
      <c r="N58" s="51"/>
      <c r="O58" s="49">
        <v>0</v>
      </c>
      <c r="P58" s="52">
        <f t="shared" si="15"/>
        <v>7691.1314984709479</v>
      </c>
      <c r="Q58" s="52">
        <f t="shared" si="12"/>
        <v>0</v>
      </c>
      <c r="R58" s="52">
        <f t="shared" si="13"/>
        <v>0</v>
      </c>
      <c r="S58" s="60">
        <f t="shared" si="14"/>
        <v>7691.1314984709479</v>
      </c>
      <c r="T58" s="3"/>
      <c r="U58" s="9"/>
    </row>
    <row r="59" spans="1:21" ht="15.75" x14ac:dyDescent="0.25">
      <c r="A59" s="129">
        <v>52</v>
      </c>
      <c r="B59" s="108" t="s">
        <v>469</v>
      </c>
      <c r="C59" s="108" t="s">
        <v>470</v>
      </c>
      <c r="D59" s="108"/>
      <c r="E59" s="109">
        <f t="shared" si="11"/>
        <v>7685.039370078739</v>
      </c>
      <c r="F59" s="50"/>
      <c r="G59" s="60"/>
      <c r="H59" s="50"/>
      <c r="I59" s="49">
        <v>0</v>
      </c>
      <c r="J59" s="50">
        <v>1.4699074074074074E-2</v>
      </c>
      <c r="K59" s="60">
        <f>+$J$6/J59*10000</f>
        <v>7685.039370078739</v>
      </c>
      <c r="L59" s="51"/>
      <c r="M59" s="49">
        <v>0</v>
      </c>
      <c r="N59" s="51"/>
      <c r="O59" s="49">
        <v>0</v>
      </c>
      <c r="P59" s="52">
        <f t="shared" si="15"/>
        <v>0</v>
      </c>
      <c r="Q59" s="52">
        <f t="shared" si="12"/>
        <v>7685.039370078739</v>
      </c>
      <c r="R59" s="52">
        <f t="shared" si="13"/>
        <v>0</v>
      </c>
      <c r="S59" s="60">
        <f t="shared" si="14"/>
        <v>7685.039370078739</v>
      </c>
      <c r="T59" s="3"/>
      <c r="U59" s="9"/>
    </row>
    <row r="60" spans="1:21" ht="15.75" x14ac:dyDescent="0.25">
      <c r="A60" s="129">
        <v>53</v>
      </c>
      <c r="B60" s="108" t="s">
        <v>588</v>
      </c>
      <c r="C60" s="108" t="s">
        <v>589</v>
      </c>
      <c r="D60" s="108"/>
      <c r="E60" s="109">
        <f t="shared" si="11"/>
        <v>7670.6029922385615</v>
      </c>
      <c r="F60" s="50"/>
      <c r="G60" s="60"/>
      <c r="H60" s="50"/>
      <c r="I60" s="49">
        <v>0</v>
      </c>
      <c r="J60" s="50"/>
      <c r="K60" s="49">
        <v>0</v>
      </c>
      <c r="L60" s="51"/>
      <c r="M60" s="49">
        <v>0</v>
      </c>
      <c r="N60" s="50">
        <v>1.4756944444444446E-2</v>
      </c>
      <c r="O60" s="60">
        <f>+$N$6/N60*10000</f>
        <v>7670.5882352941171</v>
      </c>
      <c r="P60" s="52">
        <f t="shared" si="15"/>
        <v>0</v>
      </c>
      <c r="Q60" s="52">
        <f t="shared" si="12"/>
        <v>7670.5882352941171</v>
      </c>
      <c r="R60" s="52">
        <f t="shared" si="13"/>
        <v>1.4756944444444446E-2</v>
      </c>
      <c r="S60" s="60">
        <f t="shared" si="14"/>
        <v>7670.6029922385615</v>
      </c>
      <c r="T60" s="3"/>
      <c r="U60" s="9"/>
    </row>
    <row r="61" spans="1:21" ht="15.75" x14ac:dyDescent="0.25">
      <c r="A61" s="129">
        <v>54</v>
      </c>
      <c r="B61" s="108" t="s">
        <v>590</v>
      </c>
      <c r="C61" s="108" t="s">
        <v>591</v>
      </c>
      <c r="D61" s="108"/>
      <c r="E61" s="109">
        <f t="shared" si="11"/>
        <v>7622.7740077599528</v>
      </c>
      <c r="F61" s="50"/>
      <c r="G61" s="60"/>
      <c r="H61" s="50"/>
      <c r="I61" s="49">
        <v>0</v>
      </c>
      <c r="J61" s="50"/>
      <c r="K61" s="49">
        <v>0</v>
      </c>
      <c r="L61" s="51"/>
      <c r="M61" s="49">
        <v>0</v>
      </c>
      <c r="N61" s="50">
        <v>1.4849537037037036E-2</v>
      </c>
      <c r="O61" s="60">
        <f>+$N$6/N61*10000</f>
        <v>7622.7591582229161</v>
      </c>
      <c r="P61" s="52">
        <f t="shared" si="15"/>
        <v>0</v>
      </c>
      <c r="Q61" s="52">
        <f t="shared" si="12"/>
        <v>7622.7591582229161</v>
      </c>
      <c r="R61" s="52">
        <f t="shared" si="13"/>
        <v>1.4849537037037036E-2</v>
      </c>
      <c r="S61" s="60">
        <f t="shared" si="14"/>
        <v>7622.7740077599528</v>
      </c>
      <c r="T61" s="3"/>
      <c r="U61" s="9"/>
    </row>
    <row r="62" spans="1:21" ht="15.75" x14ac:dyDescent="0.25">
      <c r="A62" s="129">
        <v>55</v>
      </c>
      <c r="B62" s="108" t="s">
        <v>571</v>
      </c>
      <c r="C62" s="108" t="s">
        <v>174</v>
      </c>
      <c r="D62" s="108"/>
      <c r="E62" s="109">
        <f t="shared" si="11"/>
        <v>7587.2918778643361</v>
      </c>
      <c r="F62" s="50"/>
      <c r="G62" s="60"/>
      <c r="H62" s="50"/>
      <c r="I62" s="49">
        <v>0</v>
      </c>
      <c r="J62" s="50"/>
      <c r="K62" s="49">
        <v>0</v>
      </c>
      <c r="L62" s="51"/>
      <c r="M62" s="49">
        <v>0</v>
      </c>
      <c r="N62" s="50">
        <v>1.4918981481481483E-2</v>
      </c>
      <c r="O62" s="60">
        <f>+$N$6/N62*10000</f>
        <v>7587.2769588828551</v>
      </c>
      <c r="P62" s="52">
        <f t="shared" si="15"/>
        <v>0</v>
      </c>
      <c r="Q62" s="52">
        <f t="shared" si="12"/>
        <v>7587.2769588828551</v>
      </c>
      <c r="R62" s="52">
        <f t="shared" si="13"/>
        <v>1.4918981481481483E-2</v>
      </c>
      <c r="S62" s="60">
        <f t="shared" si="14"/>
        <v>7587.2918778643361</v>
      </c>
      <c r="T62" s="3"/>
      <c r="U62" s="9"/>
    </row>
    <row r="63" spans="1:21" ht="15.75" x14ac:dyDescent="0.25">
      <c r="A63" s="129">
        <v>56</v>
      </c>
      <c r="B63" s="108" t="s">
        <v>164</v>
      </c>
      <c r="C63" s="108" t="s">
        <v>471</v>
      </c>
      <c r="D63" s="108"/>
      <c r="E63" s="109">
        <f t="shared" si="11"/>
        <v>7548.3372003093573</v>
      </c>
      <c r="F63" s="50"/>
      <c r="G63" s="60"/>
      <c r="H63" s="50"/>
      <c r="I63" s="49">
        <v>0</v>
      </c>
      <c r="J63" s="50">
        <v>1.4965277777777779E-2</v>
      </c>
      <c r="K63" s="60">
        <f>+$J$6/J63*10000</f>
        <v>7548.3372003093573</v>
      </c>
      <c r="L63" s="51"/>
      <c r="M63" s="49">
        <v>0</v>
      </c>
      <c r="N63" s="51"/>
      <c r="O63" s="49">
        <v>0</v>
      </c>
      <c r="P63" s="52">
        <f t="shared" si="15"/>
        <v>0</v>
      </c>
      <c r="Q63" s="52">
        <f t="shared" si="12"/>
        <v>7548.3372003093573</v>
      </c>
      <c r="R63" s="52">
        <f t="shared" si="13"/>
        <v>0</v>
      </c>
      <c r="S63" s="60">
        <f t="shared" si="14"/>
        <v>7548.3372003093573</v>
      </c>
      <c r="T63" s="3"/>
      <c r="U63" s="9"/>
    </row>
    <row r="64" spans="1:21" ht="15.75" x14ac:dyDescent="0.25">
      <c r="A64" s="129">
        <v>57</v>
      </c>
      <c r="B64" s="108" t="s">
        <v>554</v>
      </c>
      <c r="C64" s="108" t="s">
        <v>555</v>
      </c>
      <c r="D64" s="108"/>
      <c r="E64" s="109">
        <f t="shared" si="11"/>
        <v>7506.0676090429124</v>
      </c>
      <c r="F64" s="50"/>
      <c r="G64" s="60"/>
      <c r="H64" s="51"/>
      <c r="I64" s="49">
        <v>0</v>
      </c>
      <c r="J64" s="50"/>
      <c r="K64" s="60">
        <v>0</v>
      </c>
      <c r="L64" s="50">
        <v>1.4340277777777776E-2</v>
      </c>
      <c r="M64" s="60">
        <f>+$L$6/L64*10000</f>
        <v>7506.0532687651348</v>
      </c>
      <c r="N64" s="51"/>
      <c r="O64" s="49">
        <v>0</v>
      </c>
      <c r="P64" s="52">
        <f t="shared" si="15"/>
        <v>0</v>
      </c>
      <c r="Q64" s="52">
        <f t="shared" si="12"/>
        <v>7506.0532687651348</v>
      </c>
      <c r="R64" s="52">
        <f t="shared" si="13"/>
        <v>1.4340277777777776E-2</v>
      </c>
      <c r="S64" s="60">
        <f t="shared" si="14"/>
        <v>7506.0676090429124</v>
      </c>
      <c r="T64" s="3"/>
      <c r="U64" s="9"/>
    </row>
    <row r="65" spans="1:21" ht="15.75" x14ac:dyDescent="0.25">
      <c r="A65" s="129">
        <v>58</v>
      </c>
      <c r="B65" s="108" t="s">
        <v>152</v>
      </c>
      <c r="C65" s="108" t="s">
        <v>581</v>
      </c>
      <c r="D65" s="108"/>
      <c r="E65" s="109">
        <f t="shared" si="11"/>
        <v>7471.3673276974932</v>
      </c>
      <c r="F65" s="50"/>
      <c r="G65" s="60"/>
      <c r="H65" s="50"/>
      <c r="I65" s="49">
        <v>0</v>
      </c>
      <c r="J65" s="50"/>
      <c r="K65" s="49">
        <v>0</v>
      </c>
      <c r="L65" s="51"/>
      <c r="M65" s="49">
        <v>0</v>
      </c>
      <c r="N65" s="50">
        <v>1.5150462962962963E-2</v>
      </c>
      <c r="O65" s="60">
        <f>+$N$6/N65*10000</f>
        <v>7471.3521772345302</v>
      </c>
      <c r="P65" s="52">
        <f t="shared" si="15"/>
        <v>0</v>
      </c>
      <c r="Q65" s="52">
        <f t="shared" si="12"/>
        <v>7471.3521772345302</v>
      </c>
      <c r="R65" s="52">
        <f t="shared" si="13"/>
        <v>1.5150462962962963E-2</v>
      </c>
      <c r="S65" s="60">
        <f t="shared" si="14"/>
        <v>7471.3673276974932</v>
      </c>
      <c r="T65" s="3"/>
      <c r="U65" s="9"/>
    </row>
    <row r="66" spans="1:21" ht="15.75" x14ac:dyDescent="0.25">
      <c r="A66" s="129">
        <v>59</v>
      </c>
      <c r="B66" s="108" t="s">
        <v>157</v>
      </c>
      <c r="C66" s="108" t="s">
        <v>158</v>
      </c>
      <c r="D66" s="108"/>
      <c r="E66" s="109">
        <f t="shared" si="11"/>
        <v>7418.8790560471971</v>
      </c>
      <c r="F66" s="50"/>
      <c r="G66" s="60"/>
      <c r="H66" s="50">
        <v>7.8472222222222224E-3</v>
      </c>
      <c r="I66" s="60">
        <f>+$H$6/H66*10000</f>
        <v>7418.8790560471971</v>
      </c>
      <c r="J66" s="50"/>
      <c r="K66" s="60">
        <v>0</v>
      </c>
      <c r="L66" s="51"/>
      <c r="M66" s="49">
        <v>0</v>
      </c>
      <c r="N66" s="51"/>
      <c r="O66" s="49">
        <v>0</v>
      </c>
      <c r="P66" s="52">
        <f t="shared" si="15"/>
        <v>7418.8790560471971</v>
      </c>
      <c r="Q66" s="52">
        <f t="shared" si="12"/>
        <v>0</v>
      </c>
      <c r="R66" s="52">
        <f t="shared" si="13"/>
        <v>0</v>
      </c>
      <c r="S66" s="60">
        <f t="shared" si="14"/>
        <v>7418.8790560471971</v>
      </c>
      <c r="T66" s="3"/>
      <c r="U66" s="9"/>
    </row>
    <row r="67" spans="1:21" ht="15.75" x14ac:dyDescent="0.25">
      <c r="A67" s="129">
        <v>60</v>
      </c>
      <c r="B67" s="108" t="s">
        <v>126</v>
      </c>
      <c r="C67" s="108" t="s">
        <v>127</v>
      </c>
      <c r="D67" s="108" t="s">
        <v>128</v>
      </c>
      <c r="E67" s="109">
        <f t="shared" si="11"/>
        <v>7397.0588235294108</v>
      </c>
      <c r="F67" s="50"/>
      <c r="G67" s="60"/>
      <c r="H67" s="50">
        <v>7.8703703703703713E-3</v>
      </c>
      <c r="I67" s="60">
        <f>+$H$6/H67*10000</f>
        <v>7397.0588235294108</v>
      </c>
      <c r="J67" s="50"/>
      <c r="K67" s="60">
        <v>0</v>
      </c>
      <c r="L67" s="51"/>
      <c r="M67" s="49">
        <v>0</v>
      </c>
      <c r="N67" s="51"/>
      <c r="O67" s="49">
        <v>0</v>
      </c>
      <c r="P67" s="52">
        <f t="shared" si="15"/>
        <v>7397.0588235294108</v>
      </c>
      <c r="Q67" s="52">
        <f t="shared" si="12"/>
        <v>0</v>
      </c>
      <c r="R67" s="52">
        <f t="shared" si="13"/>
        <v>0</v>
      </c>
      <c r="S67" s="60">
        <f t="shared" si="14"/>
        <v>7397.0588235294108</v>
      </c>
      <c r="T67" s="3"/>
      <c r="U67" s="9"/>
    </row>
    <row r="68" spans="1:21" ht="15.75" x14ac:dyDescent="0.25">
      <c r="A68" s="129">
        <v>61</v>
      </c>
      <c r="B68" s="108" t="s">
        <v>108</v>
      </c>
      <c r="C68" s="108" t="s">
        <v>109</v>
      </c>
      <c r="D68" s="108" t="s">
        <v>51</v>
      </c>
      <c r="E68" s="109">
        <f t="shared" si="11"/>
        <v>7343.0656934306571</v>
      </c>
      <c r="F68" s="50"/>
      <c r="G68" s="60"/>
      <c r="H68" s="50">
        <v>7.9282407407407409E-3</v>
      </c>
      <c r="I68" s="60">
        <f>+$H$6/H68*10000</f>
        <v>7343.0656934306571</v>
      </c>
      <c r="J68" s="50"/>
      <c r="K68" s="60">
        <v>0</v>
      </c>
      <c r="L68" s="51"/>
      <c r="M68" s="49">
        <v>0</v>
      </c>
      <c r="N68" s="51"/>
      <c r="O68" s="49">
        <v>0</v>
      </c>
      <c r="P68" s="52">
        <f t="shared" si="15"/>
        <v>7343.0656934306571</v>
      </c>
      <c r="Q68" s="52">
        <f t="shared" si="12"/>
        <v>0</v>
      </c>
      <c r="R68" s="52">
        <f t="shared" si="13"/>
        <v>0</v>
      </c>
      <c r="S68" s="60">
        <f t="shared" si="14"/>
        <v>7343.0656934306571</v>
      </c>
      <c r="T68" s="3"/>
      <c r="U68" s="9"/>
    </row>
    <row r="69" spans="1:21" ht="15.75" x14ac:dyDescent="0.25">
      <c r="A69" s="129">
        <v>62</v>
      </c>
      <c r="B69" s="108" t="s">
        <v>98</v>
      </c>
      <c r="C69" s="108" t="s">
        <v>472</v>
      </c>
      <c r="D69" s="108"/>
      <c r="E69" s="109">
        <f t="shared" si="11"/>
        <v>7283.5820895522393</v>
      </c>
      <c r="F69" s="50"/>
      <c r="G69" s="60"/>
      <c r="H69" s="50"/>
      <c r="I69" s="49">
        <v>0</v>
      </c>
      <c r="J69" s="50">
        <v>1.5509259259259257E-2</v>
      </c>
      <c r="K69" s="60">
        <f>+$J$6/J69*10000</f>
        <v>7283.5820895522393</v>
      </c>
      <c r="L69" s="51"/>
      <c r="M69" s="49">
        <v>0</v>
      </c>
      <c r="N69" s="51"/>
      <c r="O69" s="49">
        <v>0</v>
      </c>
      <c r="P69" s="52">
        <f t="shared" si="15"/>
        <v>0</v>
      </c>
      <c r="Q69" s="52">
        <f t="shared" si="12"/>
        <v>7283.5820895522393</v>
      </c>
      <c r="R69" s="52">
        <f t="shared" si="13"/>
        <v>0</v>
      </c>
      <c r="S69" s="60">
        <f t="shared" si="14"/>
        <v>7283.5820895522393</v>
      </c>
      <c r="T69" s="3"/>
      <c r="U69" s="9">
        <f t="shared" si="8"/>
        <v>0</v>
      </c>
    </row>
    <row r="70" spans="1:21" ht="15.75" x14ac:dyDescent="0.25">
      <c r="A70" s="129">
        <v>63</v>
      </c>
      <c r="B70" s="108" t="s">
        <v>473</v>
      </c>
      <c r="C70" s="108" t="s">
        <v>474</v>
      </c>
      <c r="D70" s="108"/>
      <c r="E70" s="109">
        <f t="shared" si="11"/>
        <v>7251.1144130757802</v>
      </c>
      <c r="F70" s="50"/>
      <c r="G70" s="60"/>
      <c r="H70" s="50"/>
      <c r="I70" s="49">
        <v>0</v>
      </c>
      <c r="J70" s="50">
        <v>1.5578703703703704E-2</v>
      </c>
      <c r="K70" s="60">
        <f>+$J$6/J70*10000</f>
        <v>7251.1144130757802</v>
      </c>
      <c r="L70" s="51"/>
      <c r="M70" s="49">
        <v>0</v>
      </c>
      <c r="N70" s="51"/>
      <c r="O70" s="49">
        <v>0</v>
      </c>
      <c r="P70" s="52">
        <f t="shared" si="15"/>
        <v>0</v>
      </c>
      <c r="Q70" s="52">
        <f t="shared" si="12"/>
        <v>7251.1144130757802</v>
      </c>
      <c r="R70" s="52">
        <f t="shared" si="13"/>
        <v>0</v>
      </c>
      <c r="S70" s="60">
        <f t="shared" si="14"/>
        <v>7251.1144130757802</v>
      </c>
      <c r="T70" s="3"/>
      <c r="U70" s="9"/>
    </row>
    <row r="71" spans="1:21" ht="15.75" x14ac:dyDescent="0.25">
      <c r="A71" s="129">
        <v>64</v>
      </c>
      <c r="B71" s="108" t="s">
        <v>475</v>
      </c>
      <c r="C71" s="108" t="s">
        <v>476</v>
      </c>
      <c r="D71" s="108"/>
      <c r="E71" s="109">
        <f t="shared" si="11"/>
        <v>7006.4608758076092</v>
      </c>
      <c r="F71" s="50"/>
      <c r="G71" s="60"/>
      <c r="H71" s="50"/>
      <c r="I71" s="49">
        <v>0</v>
      </c>
      <c r="J71" s="50">
        <v>1.6122685185185184E-2</v>
      </c>
      <c r="K71" s="60">
        <f>+$J$6/J71*10000</f>
        <v>7006.4608758076092</v>
      </c>
      <c r="L71" s="51"/>
      <c r="M71" s="49">
        <v>0</v>
      </c>
      <c r="N71" s="51"/>
      <c r="O71" s="49">
        <v>0</v>
      </c>
      <c r="P71" s="52">
        <f t="shared" si="15"/>
        <v>0</v>
      </c>
      <c r="Q71" s="52">
        <f t="shared" si="12"/>
        <v>7006.4608758076092</v>
      </c>
      <c r="R71" s="52">
        <f t="shared" si="13"/>
        <v>0</v>
      </c>
      <c r="S71" s="60">
        <f t="shared" si="14"/>
        <v>7006.4608758076092</v>
      </c>
      <c r="T71" s="3"/>
      <c r="U71" s="9"/>
    </row>
    <row r="72" spans="1:21" ht="15.75" x14ac:dyDescent="0.25">
      <c r="A72" s="129">
        <v>65</v>
      </c>
      <c r="B72" s="108" t="s">
        <v>477</v>
      </c>
      <c r="C72" s="108" t="s">
        <v>478</v>
      </c>
      <c r="D72" s="108"/>
      <c r="E72" s="109">
        <f t="shared" ref="E72:E86" si="16">+S72</f>
        <v>6996.4157706093174</v>
      </c>
      <c r="F72" s="50"/>
      <c r="G72" s="60"/>
      <c r="H72" s="50"/>
      <c r="I72" s="49">
        <v>0</v>
      </c>
      <c r="J72" s="50">
        <v>1.6145833333333335E-2</v>
      </c>
      <c r="K72" s="60">
        <f>+$J$6/J72*10000</f>
        <v>6996.4157706093174</v>
      </c>
      <c r="L72" s="51"/>
      <c r="M72" s="49">
        <v>0</v>
      </c>
      <c r="N72" s="51"/>
      <c r="O72" s="49">
        <v>0</v>
      </c>
      <c r="P72" s="52">
        <f t="shared" si="15"/>
        <v>0</v>
      </c>
      <c r="Q72" s="52">
        <f t="shared" ref="Q72:Q86" si="17">LARGE($K72:$O72,1)</f>
        <v>6996.4157706093174</v>
      </c>
      <c r="R72" s="52">
        <f t="shared" ref="R72:R86" si="18">LARGE($K72:$O72,2)</f>
        <v>0</v>
      </c>
      <c r="S72" s="60">
        <f t="shared" ref="S72:S103" si="19">SUM(P72:R72)</f>
        <v>6996.4157706093174</v>
      </c>
      <c r="T72" s="3"/>
      <c r="U72" s="9">
        <f t="shared" si="8"/>
        <v>0</v>
      </c>
    </row>
    <row r="73" spans="1:21" ht="15.75" x14ac:dyDescent="0.25">
      <c r="A73" s="129">
        <v>66</v>
      </c>
      <c r="B73" s="108" t="s">
        <v>136</v>
      </c>
      <c r="C73" s="108" t="s">
        <v>137</v>
      </c>
      <c r="D73" s="108" t="s">
        <v>128</v>
      </c>
      <c r="E73" s="109">
        <f t="shared" si="16"/>
        <v>6928.3746556473825</v>
      </c>
      <c r="F73" s="50"/>
      <c r="G73" s="60"/>
      <c r="H73" s="50">
        <v>8.4027777777777781E-3</v>
      </c>
      <c r="I73" s="60">
        <f>+$H$6/H73*10000</f>
        <v>6928.3746556473825</v>
      </c>
      <c r="J73" s="50"/>
      <c r="K73" s="60">
        <v>0</v>
      </c>
      <c r="L73" s="51"/>
      <c r="M73" s="49">
        <v>0</v>
      </c>
      <c r="N73" s="51"/>
      <c r="O73" s="49">
        <v>0</v>
      </c>
      <c r="P73" s="52">
        <f t="shared" si="15"/>
        <v>6928.3746556473825</v>
      </c>
      <c r="Q73" s="52">
        <f t="shared" si="17"/>
        <v>0</v>
      </c>
      <c r="R73" s="52">
        <f t="shared" si="18"/>
        <v>0</v>
      </c>
      <c r="S73" s="60">
        <f t="shared" si="19"/>
        <v>6928.3746556473825</v>
      </c>
      <c r="T73" s="3"/>
      <c r="U73" s="9"/>
    </row>
    <row r="74" spans="1:21" ht="15.75" x14ac:dyDescent="0.25">
      <c r="A74" s="129">
        <v>67</v>
      </c>
      <c r="B74" s="108" t="s">
        <v>426</v>
      </c>
      <c r="C74" s="108" t="s">
        <v>427</v>
      </c>
      <c r="D74" s="108"/>
      <c r="E74" s="109">
        <f t="shared" si="16"/>
        <v>6890.41095890411</v>
      </c>
      <c r="F74" s="50"/>
      <c r="G74" s="60"/>
      <c r="H74" s="50">
        <v>8.4490740740740741E-3</v>
      </c>
      <c r="I74" s="60">
        <f>+$H$6/H74*10000</f>
        <v>6890.41095890411</v>
      </c>
      <c r="J74" s="50"/>
      <c r="K74" s="60">
        <v>0</v>
      </c>
      <c r="L74" s="51"/>
      <c r="M74" s="49">
        <v>0</v>
      </c>
      <c r="N74" s="51"/>
      <c r="O74" s="49">
        <v>0</v>
      </c>
      <c r="P74" s="52">
        <f t="shared" si="15"/>
        <v>6890.41095890411</v>
      </c>
      <c r="Q74" s="52">
        <f t="shared" si="17"/>
        <v>0</v>
      </c>
      <c r="R74" s="52">
        <f t="shared" si="18"/>
        <v>0</v>
      </c>
      <c r="S74" s="60">
        <f t="shared" si="19"/>
        <v>6890.41095890411</v>
      </c>
      <c r="T74" s="3"/>
      <c r="U74" s="9">
        <f t="shared" si="8"/>
        <v>6890.41095890411</v>
      </c>
    </row>
    <row r="75" spans="1:21" ht="15.75" x14ac:dyDescent="0.25">
      <c r="A75" s="129">
        <v>68</v>
      </c>
      <c r="B75" s="108" t="s">
        <v>156</v>
      </c>
      <c r="C75" s="108" t="s">
        <v>137</v>
      </c>
      <c r="D75" s="108" t="s">
        <v>128</v>
      </c>
      <c r="E75" s="109">
        <f t="shared" si="16"/>
        <v>6871.5846994535523</v>
      </c>
      <c r="F75" s="50"/>
      <c r="G75" s="60"/>
      <c r="H75" s="50">
        <v>8.4722222222222213E-3</v>
      </c>
      <c r="I75" s="60">
        <f>+$H$6/H75*10000</f>
        <v>6871.5846994535523</v>
      </c>
      <c r="J75" s="50"/>
      <c r="K75" s="60">
        <v>0</v>
      </c>
      <c r="L75" s="51"/>
      <c r="M75" s="49">
        <v>0</v>
      </c>
      <c r="N75" s="51"/>
      <c r="O75" s="49">
        <v>0</v>
      </c>
      <c r="P75" s="52">
        <f t="shared" si="15"/>
        <v>6871.5846994535523</v>
      </c>
      <c r="Q75" s="52">
        <f t="shared" si="17"/>
        <v>0</v>
      </c>
      <c r="R75" s="52">
        <f t="shared" si="18"/>
        <v>0</v>
      </c>
      <c r="S75" s="60">
        <f t="shared" si="19"/>
        <v>6871.5846994535523</v>
      </c>
      <c r="T75" s="3"/>
      <c r="U75" s="9"/>
    </row>
    <row r="76" spans="1:21" ht="15.75" x14ac:dyDescent="0.25">
      <c r="A76" s="129">
        <v>69</v>
      </c>
      <c r="B76" s="108" t="s">
        <v>98</v>
      </c>
      <c r="C76" s="108" t="s">
        <v>68</v>
      </c>
      <c r="D76" s="108"/>
      <c r="E76" s="109">
        <f t="shared" si="16"/>
        <v>6712.5171939477304</v>
      </c>
      <c r="F76" s="50"/>
      <c r="G76" s="60"/>
      <c r="H76" s="50"/>
      <c r="I76" s="49">
        <v>0</v>
      </c>
      <c r="J76" s="50">
        <v>1.6828703703703703E-2</v>
      </c>
      <c r="K76" s="60">
        <f>+$J$6/J76*10000</f>
        <v>6712.5171939477304</v>
      </c>
      <c r="L76" s="51"/>
      <c r="M76" s="49">
        <v>0</v>
      </c>
      <c r="N76" s="51"/>
      <c r="O76" s="49">
        <v>0</v>
      </c>
      <c r="P76" s="52">
        <f t="shared" si="15"/>
        <v>0</v>
      </c>
      <c r="Q76" s="52">
        <f t="shared" si="17"/>
        <v>6712.5171939477304</v>
      </c>
      <c r="R76" s="52">
        <f t="shared" si="18"/>
        <v>0</v>
      </c>
      <c r="S76" s="60">
        <f t="shared" si="19"/>
        <v>6712.5171939477304</v>
      </c>
      <c r="T76" s="3"/>
      <c r="U76" s="9"/>
    </row>
    <row r="77" spans="1:21" ht="15.75" x14ac:dyDescent="0.25">
      <c r="A77" s="129">
        <v>70</v>
      </c>
      <c r="B77" s="108" t="s">
        <v>141</v>
      </c>
      <c r="C77" s="108" t="s">
        <v>185</v>
      </c>
      <c r="D77" s="108" t="s">
        <v>186</v>
      </c>
      <c r="E77" s="109">
        <f t="shared" si="16"/>
        <v>6523.9948119325554</v>
      </c>
      <c r="F77" s="50"/>
      <c r="G77" s="60"/>
      <c r="H77" s="50">
        <v>8.9236111111111113E-3</v>
      </c>
      <c r="I77" s="60">
        <f>+$H$6/H77*10000</f>
        <v>6523.9948119325554</v>
      </c>
      <c r="J77" s="50"/>
      <c r="K77" s="60">
        <v>0</v>
      </c>
      <c r="L77" s="51"/>
      <c r="M77" s="49">
        <v>0</v>
      </c>
      <c r="N77" s="51"/>
      <c r="O77" s="49">
        <v>0</v>
      </c>
      <c r="P77" s="52">
        <f t="shared" si="15"/>
        <v>6523.9948119325554</v>
      </c>
      <c r="Q77" s="52">
        <f t="shared" si="17"/>
        <v>0</v>
      </c>
      <c r="R77" s="52">
        <f t="shared" si="18"/>
        <v>0</v>
      </c>
      <c r="S77" s="60">
        <f t="shared" si="19"/>
        <v>6523.9948119325554</v>
      </c>
      <c r="T77" s="3"/>
      <c r="U77" s="9">
        <f t="shared" si="8"/>
        <v>6523.9948119325554</v>
      </c>
    </row>
    <row r="78" spans="1:21" ht="15.75" x14ac:dyDescent="0.25">
      <c r="A78" s="129">
        <v>71</v>
      </c>
      <c r="B78" s="108" t="s">
        <v>144</v>
      </c>
      <c r="C78" s="108" t="s">
        <v>145</v>
      </c>
      <c r="D78" s="108" t="s">
        <v>143</v>
      </c>
      <c r="E78" s="109">
        <f t="shared" si="16"/>
        <v>6523.9948119325554</v>
      </c>
      <c r="F78" s="50"/>
      <c r="G78" s="60"/>
      <c r="H78" s="50">
        <v>8.9236111111111113E-3</v>
      </c>
      <c r="I78" s="60">
        <f>+$H$6/H78*10000</f>
        <v>6523.9948119325554</v>
      </c>
      <c r="J78" s="50"/>
      <c r="K78" s="60">
        <v>0</v>
      </c>
      <c r="L78" s="51"/>
      <c r="M78" s="49">
        <v>0</v>
      </c>
      <c r="N78" s="51"/>
      <c r="O78" s="49">
        <v>0</v>
      </c>
      <c r="P78" s="52">
        <f t="shared" si="15"/>
        <v>6523.9948119325554</v>
      </c>
      <c r="Q78" s="52">
        <f t="shared" si="17"/>
        <v>0</v>
      </c>
      <c r="R78" s="52">
        <f t="shared" si="18"/>
        <v>0</v>
      </c>
      <c r="S78" s="60">
        <f t="shared" si="19"/>
        <v>6523.9948119325554</v>
      </c>
      <c r="T78" s="3"/>
      <c r="U78" s="9"/>
    </row>
    <row r="79" spans="1:21" ht="15.75" x14ac:dyDescent="0.25">
      <c r="A79" s="129">
        <v>72</v>
      </c>
      <c r="B79" s="108" t="s">
        <v>592</v>
      </c>
      <c r="C79" s="108" t="s">
        <v>127</v>
      </c>
      <c r="D79" s="108"/>
      <c r="E79" s="109">
        <f t="shared" si="16"/>
        <v>6515.6736018657321</v>
      </c>
      <c r="F79" s="50"/>
      <c r="G79" s="60"/>
      <c r="H79" s="50"/>
      <c r="I79" s="49">
        <v>0</v>
      </c>
      <c r="J79" s="50"/>
      <c r="K79" s="49">
        <v>0</v>
      </c>
      <c r="L79" s="51"/>
      <c r="M79" s="49">
        <v>0</v>
      </c>
      <c r="N79" s="50">
        <v>1.7372685185185185E-2</v>
      </c>
      <c r="O79" s="60">
        <f>+$N$6/N79*10000</f>
        <v>6515.6562291805467</v>
      </c>
      <c r="P79" s="52">
        <f t="shared" si="15"/>
        <v>0</v>
      </c>
      <c r="Q79" s="52">
        <f t="shared" si="17"/>
        <v>6515.6562291805467</v>
      </c>
      <c r="R79" s="52">
        <f t="shared" si="18"/>
        <v>1.7372685185185185E-2</v>
      </c>
      <c r="S79" s="60">
        <f t="shared" si="19"/>
        <v>6515.6736018657321</v>
      </c>
      <c r="T79" s="3"/>
      <c r="U79" s="9"/>
    </row>
    <row r="80" spans="1:21" ht="15.75" x14ac:dyDescent="0.25">
      <c r="A80" s="129">
        <v>73</v>
      </c>
      <c r="B80" s="108" t="s">
        <v>166</v>
      </c>
      <c r="C80" s="108" t="s">
        <v>167</v>
      </c>
      <c r="D80" s="108" t="s">
        <v>168</v>
      </c>
      <c r="E80" s="109">
        <f t="shared" si="16"/>
        <v>6473.6164736164747</v>
      </c>
      <c r="F80" s="50"/>
      <c r="G80" s="60"/>
      <c r="H80" s="50">
        <v>8.9930555555555545E-3</v>
      </c>
      <c r="I80" s="60">
        <f>+$H$6/H80*10000</f>
        <v>6473.6164736164747</v>
      </c>
      <c r="J80" s="50"/>
      <c r="K80" s="60">
        <v>0</v>
      </c>
      <c r="L80" s="51"/>
      <c r="M80" s="49">
        <v>0</v>
      </c>
      <c r="N80" s="51"/>
      <c r="O80" s="49">
        <v>0</v>
      </c>
      <c r="P80" s="52">
        <f t="shared" si="15"/>
        <v>6473.6164736164747</v>
      </c>
      <c r="Q80" s="52">
        <f t="shared" si="17"/>
        <v>0</v>
      </c>
      <c r="R80" s="52">
        <f t="shared" si="18"/>
        <v>0</v>
      </c>
      <c r="S80" s="60">
        <f t="shared" si="19"/>
        <v>6473.6164736164747</v>
      </c>
      <c r="T80" s="3"/>
      <c r="U80" s="9"/>
    </row>
    <row r="81" spans="1:21" ht="15.75" x14ac:dyDescent="0.25">
      <c r="A81" s="129">
        <v>74</v>
      </c>
      <c r="B81" s="108" t="s">
        <v>428</v>
      </c>
      <c r="C81" s="108" t="s">
        <v>429</v>
      </c>
      <c r="D81" s="108"/>
      <c r="E81" s="109">
        <f t="shared" si="16"/>
        <v>6465.2956298200515</v>
      </c>
      <c r="F81" s="50"/>
      <c r="G81" s="60"/>
      <c r="H81" s="50">
        <v>9.0046296296296298E-3</v>
      </c>
      <c r="I81" s="60">
        <f>+$H$6/H81*10000</f>
        <v>6465.2956298200515</v>
      </c>
      <c r="J81" s="50"/>
      <c r="K81" s="60">
        <v>0</v>
      </c>
      <c r="L81" s="51"/>
      <c r="M81" s="49">
        <v>0</v>
      </c>
      <c r="N81" s="51"/>
      <c r="O81" s="49">
        <v>0</v>
      </c>
      <c r="P81" s="52">
        <f t="shared" si="15"/>
        <v>6465.2956298200515</v>
      </c>
      <c r="Q81" s="52">
        <f t="shared" si="17"/>
        <v>0</v>
      </c>
      <c r="R81" s="52">
        <f t="shared" si="18"/>
        <v>0</v>
      </c>
      <c r="S81" s="60">
        <f t="shared" si="19"/>
        <v>6465.2956298200515</v>
      </c>
      <c r="T81" s="3"/>
      <c r="U81" s="9"/>
    </row>
    <row r="82" spans="1:21" ht="15.75" x14ac:dyDescent="0.25">
      <c r="A82" s="129">
        <v>75</v>
      </c>
      <c r="B82" s="108" t="s">
        <v>37</v>
      </c>
      <c r="C82" s="108" t="s">
        <v>593</v>
      </c>
      <c r="D82" s="108"/>
      <c r="E82" s="109">
        <f t="shared" si="16"/>
        <v>6358.9254732276177</v>
      </c>
      <c r="F82" s="50"/>
      <c r="G82" s="60"/>
      <c r="H82" s="50"/>
      <c r="I82" s="49">
        <v>0</v>
      </c>
      <c r="J82" s="50"/>
      <c r="K82" s="49">
        <v>0</v>
      </c>
      <c r="L82" s="51"/>
      <c r="M82" s="49">
        <v>0</v>
      </c>
      <c r="N82" s="50">
        <v>1.7800925925925925E-2</v>
      </c>
      <c r="O82" s="60">
        <f>+$N$6/N82*10000</f>
        <v>6358.9076723016915</v>
      </c>
      <c r="P82" s="52">
        <f t="shared" si="15"/>
        <v>0</v>
      </c>
      <c r="Q82" s="52">
        <f t="shared" si="17"/>
        <v>6358.9076723016915</v>
      </c>
      <c r="R82" s="52">
        <f t="shared" si="18"/>
        <v>1.7800925925925925E-2</v>
      </c>
      <c r="S82" s="60">
        <f t="shared" si="19"/>
        <v>6358.9254732276177</v>
      </c>
      <c r="T82" s="3"/>
      <c r="U82" s="9"/>
    </row>
    <row r="83" spans="1:21" ht="15.75" x14ac:dyDescent="0.25">
      <c r="A83" s="129">
        <v>76</v>
      </c>
      <c r="B83" s="108" t="s">
        <v>141</v>
      </c>
      <c r="C83" s="108" t="s">
        <v>142</v>
      </c>
      <c r="D83" s="108" t="s">
        <v>143</v>
      </c>
      <c r="E83" s="109">
        <f t="shared" si="16"/>
        <v>6209.8765432098771</v>
      </c>
      <c r="F83" s="50"/>
      <c r="G83" s="60"/>
      <c r="H83" s="50">
        <v>9.3749999999999997E-3</v>
      </c>
      <c r="I83" s="60">
        <f>+$H$6/H83*10000</f>
        <v>6209.8765432098771</v>
      </c>
      <c r="J83" s="50"/>
      <c r="K83" s="60">
        <v>0</v>
      </c>
      <c r="L83" s="51"/>
      <c r="M83" s="49">
        <v>0</v>
      </c>
      <c r="N83" s="51"/>
      <c r="O83" s="49">
        <v>0</v>
      </c>
      <c r="P83" s="52">
        <f t="shared" si="15"/>
        <v>6209.8765432098771</v>
      </c>
      <c r="Q83" s="52">
        <f t="shared" si="17"/>
        <v>0</v>
      </c>
      <c r="R83" s="52">
        <f t="shared" si="18"/>
        <v>0</v>
      </c>
      <c r="S83" s="60">
        <f t="shared" si="19"/>
        <v>6209.8765432098771</v>
      </c>
      <c r="T83" s="3"/>
      <c r="U83" s="9"/>
    </row>
    <row r="84" spans="1:21" ht="15.75" x14ac:dyDescent="0.25">
      <c r="A84" s="129">
        <v>77</v>
      </c>
      <c r="B84" s="108" t="s">
        <v>479</v>
      </c>
      <c r="C84" s="108" t="s">
        <v>480</v>
      </c>
      <c r="D84" s="108"/>
      <c r="E84" s="109">
        <f t="shared" si="16"/>
        <v>5965.7701711491436</v>
      </c>
      <c r="F84" s="50"/>
      <c r="G84" s="60"/>
      <c r="H84" s="50"/>
      <c r="I84" s="49">
        <v>0</v>
      </c>
      <c r="J84" s="50">
        <v>1.8935185185185183E-2</v>
      </c>
      <c r="K84" s="60">
        <f>+$J$6/J84*10000</f>
        <v>5965.7701711491436</v>
      </c>
      <c r="L84" s="51"/>
      <c r="M84" s="49">
        <v>0</v>
      </c>
      <c r="N84" s="51"/>
      <c r="O84" s="49">
        <v>0</v>
      </c>
      <c r="P84" s="52">
        <f t="shared" si="15"/>
        <v>0</v>
      </c>
      <c r="Q84" s="52">
        <f t="shared" si="17"/>
        <v>5965.7701711491436</v>
      </c>
      <c r="R84" s="52">
        <f t="shared" si="18"/>
        <v>0</v>
      </c>
      <c r="S84" s="60">
        <f t="shared" si="19"/>
        <v>5965.7701711491436</v>
      </c>
      <c r="T84" s="3"/>
      <c r="U84" s="9"/>
    </row>
    <row r="85" spans="1:21" ht="15.75" x14ac:dyDescent="0.25">
      <c r="A85" s="129">
        <v>78</v>
      </c>
      <c r="B85" s="108" t="s">
        <v>184</v>
      </c>
      <c r="C85" s="108" t="s">
        <v>185</v>
      </c>
      <c r="D85" s="108" t="s">
        <v>186</v>
      </c>
      <c r="E85" s="109">
        <f t="shared" si="16"/>
        <v>5889.9297423887601</v>
      </c>
      <c r="F85" s="50"/>
      <c r="G85" s="60"/>
      <c r="H85" s="50">
        <v>9.8842592592592576E-3</v>
      </c>
      <c r="I85" s="60">
        <f>+$H$6/H85*10000</f>
        <v>5889.9297423887601</v>
      </c>
      <c r="J85" s="50"/>
      <c r="K85" s="60">
        <v>0</v>
      </c>
      <c r="L85" s="51"/>
      <c r="M85" s="49">
        <v>0</v>
      </c>
      <c r="N85" s="51"/>
      <c r="O85" s="49">
        <v>0</v>
      </c>
      <c r="P85" s="52">
        <f t="shared" si="15"/>
        <v>5889.9297423887601</v>
      </c>
      <c r="Q85" s="52">
        <f t="shared" si="17"/>
        <v>0</v>
      </c>
      <c r="R85" s="52">
        <f t="shared" si="18"/>
        <v>0</v>
      </c>
      <c r="S85" s="60">
        <f t="shared" si="19"/>
        <v>5889.9297423887601</v>
      </c>
      <c r="T85" s="3"/>
      <c r="U85" s="9"/>
    </row>
    <row r="86" spans="1:21" ht="15.75" x14ac:dyDescent="0.25">
      <c r="A86" s="129">
        <v>79</v>
      </c>
      <c r="B86" s="108" t="s">
        <v>164</v>
      </c>
      <c r="C86" s="108" t="s">
        <v>62</v>
      </c>
      <c r="D86" s="108" t="s">
        <v>177</v>
      </c>
      <c r="E86" s="109">
        <f t="shared" si="16"/>
        <v>5869.3115519253206</v>
      </c>
      <c r="F86" s="50"/>
      <c r="G86" s="60"/>
      <c r="H86" s="50">
        <v>9.9189814814814817E-3</v>
      </c>
      <c r="I86" s="60">
        <f>+$H$6/H86*10000</f>
        <v>5869.3115519253206</v>
      </c>
      <c r="J86" s="50"/>
      <c r="K86" s="60">
        <v>0</v>
      </c>
      <c r="L86" s="51"/>
      <c r="M86" s="49">
        <v>0</v>
      </c>
      <c r="N86" s="51"/>
      <c r="O86" s="49">
        <v>0</v>
      </c>
      <c r="P86" s="52">
        <f t="shared" si="15"/>
        <v>5869.3115519253206</v>
      </c>
      <c r="Q86" s="52">
        <f t="shared" si="17"/>
        <v>0</v>
      </c>
      <c r="R86" s="52">
        <f t="shared" si="18"/>
        <v>0</v>
      </c>
      <c r="S86" s="60">
        <f t="shared" si="19"/>
        <v>5869.3115519253206</v>
      </c>
      <c r="T86" s="3"/>
      <c r="U86" s="9"/>
    </row>
    <row r="87" spans="1:21" ht="15.75" x14ac:dyDescent="0.25">
      <c r="A87" s="129"/>
      <c r="B87" s="64"/>
      <c r="C87" s="47"/>
      <c r="D87" s="47"/>
      <c r="E87" s="47"/>
      <c r="F87" s="142"/>
      <c r="G87" s="103"/>
      <c r="H87" s="142"/>
      <c r="I87" s="103"/>
      <c r="J87" s="142"/>
      <c r="K87" s="103"/>
      <c r="L87" s="142"/>
      <c r="M87" s="103"/>
      <c r="N87" s="142"/>
      <c r="O87" s="103"/>
      <c r="P87" s="104"/>
      <c r="Q87" s="104"/>
      <c r="R87" s="104"/>
      <c r="S87" s="103"/>
      <c r="T87" s="3"/>
    </row>
    <row r="88" spans="1:21" ht="15.75" x14ac:dyDescent="0.25">
      <c r="A88" s="128"/>
      <c r="B88" s="71" t="s">
        <v>351</v>
      </c>
      <c r="C88" s="72"/>
      <c r="D88" s="72"/>
      <c r="E88" s="72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7"/>
      <c r="Q88" s="78"/>
      <c r="R88" s="78"/>
      <c r="S88" s="120"/>
      <c r="T88" s="3"/>
    </row>
    <row r="89" spans="1:21" ht="15.75" x14ac:dyDescent="0.25">
      <c r="A89" s="128"/>
      <c r="B89" s="79" t="s">
        <v>367</v>
      </c>
      <c r="C89" s="80"/>
      <c r="D89" s="80"/>
      <c r="E89" s="80"/>
      <c r="F89" s="82">
        <v>9.1550925925925931E-3</v>
      </c>
      <c r="G89" s="81"/>
      <c r="H89" s="82">
        <v>5.4745370370370373E-3</v>
      </c>
      <c r="I89" s="81"/>
      <c r="J89" s="82">
        <v>9.8842592592592576E-3</v>
      </c>
      <c r="K89" s="81"/>
      <c r="L89" s="82">
        <v>9.9768518518518531E-3</v>
      </c>
      <c r="M89" s="81"/>
      <c r="N89" s="82">
        <v>1.0405092592592593E-2</v>
      </c>
      <c r="O89" s="81"/>
      <c r="P89" s="85"/>
      <c r="Q89" s="86"/>
      <c r="R89" s="86"/>
      <c r="S89" s="97"/>
      <c r="T89" s="3"/>
    </row>
    <row r="90" spans="1:21" ht="15.75" x14ac:dyDescent="0.25">
      <c r="A90" s="128"/>
      <c r="B90" s="87"/>
      <c r="C90" s="88"/>
      <c r="D90" s="88"/>
      <c r="E90" s="88"/>
      <c r="F90" s="90"/>
      <c r="G90" s="89"/>
      <c r="H90" s="90"/>
      <c r="I90" s="89"/>
      <c r="J90" s="90"/>
      <c r="K90" s="89"/>
      <c r="L90" s="90"/>
      <c r="M90" s="89"/>
      <c r="N90" s="90"/>
      <c r="O90" s="89"/>
      <c r="P90" s="93"/>
      <c r="Q90" s="94"/>
      <c r="R90" s="94"/>
      <c r="S90" s="101"/>
      <c r="T90" s="3"/>
    </row>
    <row r="91" spans="1:21" ht="15.75" x14ac:dyDescent="0.25">
      <c r="A91" s="128">
        <v>1</v>
      </c>
      <c r="B91" s="121" t="s">
        <v>88</v>
      </c>
      <c r="C91" s="121" t="s">
        <v>89</v>
      </c>
      <c r="D91" s="121" t="s">
        <v>87</v>
      </c>
      <c r="E91" s="122">
        <f t="shared" ref="E91:E122" si="20">+S91</f>
        <v>30000</v>
      </c>
      <c r="F91" s="82">
        <v>9.571759259259259E-3</v>
      </c>
      <c r="G91" s="97">
        <f>+$F$89/F91*10000</f>
        <v>9564.6916565900847</v>
      </c>
      <c r="H91" s="82">
        <v>5.5439814814814822E-3</v>
      </c>
      <c r="I91" s="97">
        <f>+$H$89/H91*10000</f>
        <v>9874.7390396659703</v>
      </c>
      <c r="J91" s="82">
        <v>9.8842592592592576E-3</v>
      </c>
      <c r="K91" s="97">
        <f t="shared" ref="K91:K105" si="21">+$J$89/J91*10000</f>
        <v>10000</v>
      </c>
      <c r="L91" s="82">
        <v>9.9768518518518531E-3</v>
      </c>
      <c r="M91" s="81">
        <v>10000</v>
      </c>
      <c r="N91" s="82">
        <v>1.0405092592592593E-2</v>
      </c>
      <c r="O91" s="97">
        <f>+$N$89/N91*10000</f>
        <v>10000</v>
      </c>
      <c r="P91" s="85">
        <v>10000</v>
      </c>
      <c r="Q91" s="85">
        <f t="shared" ref="Q91:Q122" si="22">LARGE($K91:$O91,1)</f>
        <v>10000</v>
      </c>
      <c r="R91" s="86">
        <f t="shared" ref="R91:R122" si="23">LARGE($K91:$O91,2)</f>
        <v>10000</v>
      </c>
      <c r="S91" s="97">
        <f t="shared" ref="S91:S122" si="24">SUM(P91:R91)</f>
        <v>30000</v>
      </c>
      <c r="T91" s="3"/>
      <c r="U91" s="9">
        <f t="shared" ref="U91:U161" si="25">+G91+I91</f>
        <v>19439.430696256055</v>
      </c>
    </row>
    <row r="92" spans="1:21" ht="15.75" x14ac:dyDescent="0.25">
      <c r="A92" s="128">
        <v>2</v>
      </c>
      <c r="B92" s="121" t="s">
        <v>67</v>
      </c>
      <c r="C92" s="121" t="s">
        <v>68</v>
      </c>
      <c r="D92" s="121" t="s">
        <v>69</v>
      </c>
      <c r="E92" s="122">
        <f t="shared" si="20"/>
        <v>29751.699678565041</v>
      </c>
      <c r="F92" s="82"/>
      <c r="G92" s="97">
        <v>0</v>
      </c>
      <c r="H92" s="82">
        <v>5.4745370370370373E-3</v>
      </c>
      <c r="I92" s="97">
        <f>+$H$89/H92*10000</f>
        <v>10000</v>
      </c>
      <c r="J92" s="82">
        <v>1.0567129629629629E-2</v>
      </c>
      <c r="K92" s="97">
        <f t="shared" si="21"/>
        <v>9353.778751369111</v>
      </c>
      <c r="L92" s="82">
        <v>1.0150462962962964E-2</v>
      </c>
      <c r="M92" s="97">
        <f t="shared" ref="M92:M98" si="26">+$L$89/L92*10000</f>
        <v>9828.9623717217783</v>
      </c>
      <c r="N92" s="82">
        <v>1.0486111111111111E-2</v>
      </c>
      <c r="O92" s="97">
        <f>+$N$89/N92*10000</f>
        <v>9922.7373068432662</v>
      </c>
      <c r="P92" s="85">
        <f t="shared" ref="P92:P102" si="27">LARGE($G92:$I92,1)</f>
        <v>10000</v>
      </c>
      <c r="Q92" s="85">
        <f t="shared" si="22"/>
        <v>9922.7373068432662</v>
      </c>
      <c r="R92" s="85">
        <f t="shared" si="23"/>
        <v>9828.9623717217783</v>
      </c>
      <c r="S92" s="97">
        <f t="shared" si="24"/>
        <v>29751.699678565041</v>
      </c>
      <c r="T92" s="3"/>
      <c r="U92" s="9">
        <f t="shared" si="25"/>
        <v>10000</v>
      </c>
    </row>
    <row r="93" spans="1:21" ht="15.75" x14ac:dyDescent="0.25">
      <c r="A93" s="128">
        <v>3</v>
      </c>
      <c r="B93" s="121" t="s">
        <v>373</v>
      </c>
      <c r="C93" s="121" t="s">
        <v>374</v>
      </c>
      <c r="D93" s="121" t="s">
        <v>348</v>
      </c>
      <c r="E93" s="122">
        <f t="shared" si="20"/>
        <v>29388.473044291837</v>
      </c>
      <c r="F93" s="82">
        <v>9.2245370370370363E-3</v>
      </c>
      <c r="G93" s="97">
        <f t="shared" ref="G93:G98" si="28">+$F$89/F93*10000</f>
        <v>9924.7176913425355</v>
      </c>
      <c r="H93" s="84">
        <v>0</v>
      </c>
      <c r="I93" s="97">
        <v>0</v>
      </c>
      <c r="J93" s="82">
        <v>1.0289351851851852E-2</v>
      </c>
      <c r="K93" s="97">
        <f t="shared" si="21"/>
        <v>9606.2992125984238</v>
      </c>
      <c r="L93" s="82">
        <v>1.0567129629629629E-2</v>
      </c>
      <c r="M93" s="97">
        <f t="shared" si="26"/>
        <v>9441.4019715224549</v>
      </c>
      <c r="N93" s="82">
        <v>1.0555555555555554E-2</v>
      </c>
      <c r="O93" s="97">
        <f>+$N$89/N93*10000</f>
        <v>9857.4561403508778</v>
      </c>
      <c r="P93" s="85">
        <f t="shared" si="27"/>
        <v>9924.7176913425355</v>
      </c>
      <c r="Q93" s="85">
        <f t="shared" si="22"/>
        <v>9857.4561403508778</v>
      </c>
      <c r="R93" s="85">
        <f t="shared" si="23"/>
        <v>9606.2992125984238</v>
      </c>
      <c r="S93" s="97">
        <f t="shared" si="24"/>
        <v>29388.473044291837</v>
      </c>
      <c r="T93" s="3"/>
      <c r="U93" s="9">
        <f t="shared" si="25"/>
        <v>9924.7176913425355</v>
      </c>
    </row>
    <row r="94" spans="1:21" ht="15.75" x14ac:dyDescent="0.25">
      <c r="A94" s="128">
        <v>4</v>
      </c>
      <c r="B94" s="121" t="s">
        <v>93</v>
      </c>
      <c r="C94" s="121" t="s">
        <v>94</v>
      </c>
      <c r="D94" s="121" t="s">
        <v>95</v>
      </c>
      <c r="E94" s="122">
        <f t="shared" si="20"/>
        <v>29218.470375038407</v>
      </c>
      <c r="F94" s="82">
        <v>9.1550925925925931E-3</v>
      </c>
      <c r="G94" s="97">
        <f t="shared" si="28"/>
        <v>10000</v>
      </c>
      <c r="H94" s="82">
        <v>5.6249999999999989E-3</v>
      </c>
      <c r="I94" s="97">
        <f t="shared" ref="I94:I102" si="29">+$H$89/H94*10000</f>
        <v>9732.5102880658469</v>
      </c>
      <c r="J94" s="82">
        <v>1.042824074074074E-2</v>
      </c>
      <c r="K94" s="97">
        <f t="shared" si="21"/>
        <v>9478.3573806881232</v>
      </c>
      <c r="L94" s="82">
        <v>1.0243055555555556E-2</v>
      </c>
      <c r="M94" s="97">
        <f t="shared" si="26"/>
        <v>9740.1129943502838</v>
      </c>
      <c r="N94" s="84"/>
      <c r="O94" s="81"/>
      <c r="P94" s="85">
        <f t="shared" si="27"/>
        <v>10000</v>
      </c>
      <c r="Q94" s="85">
        <f t="shared" si="22"/>
        <v>9740.1129943502838</v>
      </c>
      <c r="R94" s="85">
        <f t="shared" si="23"/>
        <v>9478.3573806881232</v>
      </c>
      <c r="S94" s="97">
        <f t="shared" si="24"/>
        <v>29218.470375038407</v>
      </c>
      <c r="T94" s="3"/>
      <c r="U94" s="9">
        <f t="shared" si="25"/>
        <v>19732.510288065845</v>
      </c>
    </row>
    <row r="95" spans="1:21" ht="15.75" x14ac:dyDescent="0.25">
      <c r="A95" s="128">
        <v>5</v>
      </c>
      <c r="B95" s="121" t="s">
        <v>84</v>
      </c>
      <c r="C95" s="121" t="s">
        <v>45</v>
      </c>
      <c r="D95" s="121" t="s">
        <v>58</v>
      </c>
      <c r="E95" s="122">
        <f t="shared" si="20"/>
        <v>28997.726644261038</v>
      </c>
      <c r="F95" s="82">
        <v>1.0266203703703703E-2</v>
      </c>
      <c r="G95" s="97">
        <f t="shared" si="28"/>
        <v>8917.7001127395724</v>
      </c>
      <c r="H95" s="82">
        <v>5.5902777777777782E-3</v>
      </c>
      <c r="I95" s="97">
        <f t="shared" si="29"/>
        <v>9792.9606625258784</v>
      </c>
      <c r="J95" s="82">
        <v>1.0717592592592593E-2</v>
      </c>
      <c r="K95" s="97">
        <f t="shared" si="21"/>
        <v>9222.462203023757</v>
      </c>
      <c r="L95" s="82">
        <v>1.0138888888888888E-2</v>
      </c>
      <c r="M95" s="97">
        <f t="shared" si="26"/>
        <v>9840.1826484018293</v>
      </c>
      <c r="N95" s="82">
        <v>1.1111111111111112E-2</v>
      </c>
      <c r="O95" s="97">
        <f>+$N$89/N95*10000</f>
        <v>9364.5833333333321</v>
      </c>
      <c r="P95" s="85">
        <f t="shared" si="27"/>
        <v>9792.9606625258784</v>
      </c>
      <c r="Q95" s="85">
        <f t="shared" si="22"/>
        <v>9840.1826484018293</v>
      </c>
      <c r="R95" s="85">
        <f t="shared" si="23"/>
        <v>9364.5833333333321</v>
      </c>
      <c r="S95" s="97">
        <f t="shared" si="24"/>
        <v>28997.726644261038</v>
      </c>
      <c r="T95" s="3"/>
      <c r="U95" s="9">
        <f t="shared" si="25"/>
        <v>18710.660775265453</v>
      </c>
    </row>
    <row r="96" spans="1:21" ht="15.75" x14ac:dyDescent="0.25">
      <c r="A96" s="128">
        <v>6</v>
      </c>
      <c r="B96" s="121" t="s">
        <v>103</v>
      </c>
      <c r="C96" s="121" t="s">
        <v>104</v>
      </c>
      <c r="D96" s="121" t="s">
        <v>15</v>
      </c>
      <c r="E96" s="122">
        <f t="shared" si="20"/>
        <v>27879.191915524156</v>
      </c>
      <c r="F96" s="82">
        <v>9.8611111111111104E-3</v>
      </c>
      <c r="G96" s="97">
        <f t="shared" si="28"/>
        <v>9284.0375586854479</v>
      </c>
      <c r="H96" s="82">
        <v>5.8912037037037032E-3</v>
      </c>
      <c r="I96" s="97">
        <f t="shared" si="29"/>
        <v>9292.7308447937139</v>
      </c>
      <c r="J96" s="82">
        <v>1.087962962962963E-2</v>
      </c>
      <c r="K96" s="97">
        <f t="shared" si="21"/>
        <v>9085.1063829787217</v>
      </c>
      <c r="L96" s="82">
        <v>1.0717592592592593E-2</v>
      </c>
      <c r="M96" s="97">
        <f t="shared" si="26"/>
        <v>9308.8552915766759</v>
      </c>
      <c r="N96" s="82">
        <v>1.1215277777777777E-2</v>
      </c>
      <c r="O96" s="97">
        <f>+$N$89/N96*10000</f>
        <v>9277.6057791537678</v>
      </c>
      <c r="P96" s="85">
        <f t="shared" si="27"/>
        <v>9292.7308447937139</v>
      </c>
      <c r="Q96" s="85">
        <f t="shared" si="22"/>
        <v>9308.8552915766759</v>
      </c>
      <c r="R96" s="85">
        <f t="shared" si="23"/>
        <v>9277.6057791537678</v>
      </c>
      <c r="S96" s="97">
        <f t="shared" si="24"/>
        <v>27879.191915524156</v>
      </c>
      <c r="T96" s="3"/>
      <c r="U96" s="9">
        <f t="shared" si="25"/>
        <v>18576.76840347916</v>
      </c>
    </row>
    <row r="97" spans="1:21" ht="15.75" x14ac:dyDescent="0.25">
      <c r="A97" s="128">
        <v>7</v>
      </c>
      <c r="B97" s="121" t="s">
        <v>84</v>
      </c>
      <c r="C97" s="121" t="s">
        <v>125</v>
      </c>
      <c r="D97" s="121" t="s">
        <v>15</v>
      </c>
      <c r="E97" s="122">
        <f t="shared" si="20"/>
        <v>26146.189304124266</v>
      </c>
      <c r="F97" s="82">
        <v>1.0659722222222221E-2</v>
      </c>
      <c r="G97" s="97">
        <f t="shared" si="28"/>
        <v>8588.4907709011968</v>
      </c>
      <c r="H97" s="82">
        <v>6.3310185185185197E-3</v>
      </c>
      <c r="I97" s="97">
        <f t="shared" si="29"/>
        <v>8647.1663619744049</v>
      </c>
      <c r="J97" s="82">
        <v>1.1550925925925925E-2</v>
      </c>
      <c r="K97" s="97">
        <f t="shared" si="21"/>
        <v>8557.1142284569141</v>
      </c>
      <c r="L97" s="82">
        <v>1.1157407407407408E-2</v>
      </c>
      <c r="M97" s="97">
        <f t="shared" si="26"/>
        <v>8941.9087136929465</v>
      </c>
      <c r="N97" s="84"/>
      <c r="O97" s="81"/>
      <c r="P97" s="85">
        <f t="shared" si="27"/>
        <v>8647.1663619744049</v>
      </c>
      <c r="Q97" s="85">
        <f t="shared" si="22"/>
        <v>8941.9087136929465</v>
      </c>
      <c r="R97" s="85">
        <f t="shared" si="23"/>
        <v>8557.1142284569141</v>
      </c>
      <c r="S97" s="97">
        <f t="shared" si="24"/>
        <v>26146.189304124266</v>
      </c>
      <c r="T97" s="3"/>
      <c r="U97" s="9">
        <f t="shared" si="25"/>
        <v>17235.657132875604</v>
      </c>
    </row>
    <row r="98" spans="1:21" ht="15.75" x14ac:dyDescent="0.25">
      <c r="A98" s="128">
        <v>8</v>
      </c>
      <c r="B98" s="121" t="s">
        <v>133</v>
      </c>
      <c r="C98" s="121" t="s">
        <v>134</v>
      </c>
      <c r="D98" s="121" t="s">
        <v>18</v>
      </c>
      <c r="E98" s="122">
        <f t="shared" si="20"/>
        <v>25681.752573605863</v>
      </c>
      <c r="F98" s="82">
        <v>1.064814814814815E-2</v>
      </c>
      <c r="G98" s="97">
        <f t="shared" si="28"/>
        <v>8597.826086956522</v>
      </c>
      <c r="H98" s="82">
        <v>6.8055555555555569E-3</v>
      </c>
      <c r="I98" s="97">
        <f t="shared" si="29"/>
        <v>8044.2176870748281</v>
      </c>
      <c r="J98" s="82">
        <v>1.2615740740740742E-2</v>
      </c>
      <c r="K98" s="97">
        <f t="shared" si="21"/>
        <v>7834.8623853210984</v>
      </c>
      <c r="L98" s="82">
        <v>1.1597222222222222E-2</v>
      </c>
      <c r="M98" s="97">
        <f t="shared" si="26"/>
        <v>8602.7944111776451</v>
      </c>
      <c r="N98" s="82">
        <v>1.2268518518518519E-2</v>
      </c>
      <c r="O98" s="97">
        <f>+$N$89/N98*10000</f>
        <v>8481.132075471698</v>
      </c>
      <c r="P98" s="85">
        <f t="shared" si="27"/>
        <v>8597.826086956522</v>
      </c>
      <c r="Q98" s="85">
        <f t="shared" si="22"/>
        <v>8602.7944111776451</v>
      </c>
      <c r="R98" s="85">
        <f t="shared" si="23"/>
        <v>8481.132075471698</v>
      </c>
      <c r="S98" s="97">
        <f t="shared" si="24"/>
        <v>25681.752573605863</v>
      </c>
      <c r="T98" s="3"/>
      <c r="U98" s="9">
        <f t="shared" si="25"/>
        <v>16642.04377403135</v>
      </c>
    </row>
    <row r="99" spans="1:21" ht="15.75" x14ac:dyDescent="0.25">
      <c r="A99" s="128">
        <v>9</v>
      </c>
      <c r="B99" s="121" t="s">
        <v>118</v>
      </c>
      <c r="C99" s="121" t="s">
        <v>119</v>
      </c>
      <c r="D99" s="121" t="s">
        <v>15</v>
      </c>
      <c r="E99" s="122">
        <f t="shared" si="20"/>
        <v>25592.907195300606</v>
      </c>
      <c r="F99" s="82"/>
      <c r="G99" s="81">
        <v>0</v>
      </c>
      <c r="H99" s="82">
        <v>6.4467592592592597E-3</v>
      </c>
      <c r="I99" s="97">
        <f t="shared" si="29"/>
        <v>8491.921005385997</v>
      </c>
      <c r="J99" s="82">
        <v>1.1817129629629629E-2</v>
      </c>
      <c r="K99" s="97">
        <f t="shared" si="21"/>
        <v>8364.3486777668932</v>
      </c>
      <c r="L99" s="84"/>
      <c r="M99" s="81">
        <v>0</v>
      </c>
      <c r="N99" s="82">
        <v>1.1909722222222223E-2</v>
      </c>
      <c r="O99" s="97">
        <f>+$N$89/N99*10000</f>
        <v>8736.6375121477158</v>
      </c>
      <c r="P99" s="85">
        <f t="shared" si="27"/>
        <v>8491.921005385997</v>
      </c>
      <c r="Q99" s="85">
        <f t="shared" si="22"/>
        <v>8736.6375121477158</v>
      </c>
      <c r="R99" s="85">
        <f t="shared" si="23"/>
        <v>8364.3486777668932</v>
      </c>
      <c r="S99" s="97">
        <f t="shared" si="24"/>
        <v>25592.907195300606</v>
      </c>
      <c r="T99" s="3"/>
      <c r="U99" s="9">
        <f t="shared" si="25"/>
        <v>8491.921005385997</v>
      </c>
    </row>
    <row r="100" spans="1:21" ht="15.75" x14ac:dyDescent="0.25">
      <c r="A100" s="128">
        <v>10</v>
      </c>
      <c r="B100" s="121" t="s">
        <v>19</v>
      </c>
      <c r="C100" s="121" t="s">
        <v>73</v>
      </c>
      <c r="D100" s="121"/>
      <c r="E100" s="122">
        <f t="shared" si="20"/>
        <v>24674.951673905322</v>
      </c>
      <c r="F100" s="82">
        <v>1.1354166666666667E-2</v>
      </c>
      <c r="G100" s="97">
        <f>+$F$89/F100*10000</f>
        <v>8063.2008154943933</v>
      </c>
      <c r="H100" s="82">
        <v>7.0486111111111105E-3</v>
      </c>
      <c r="I100" s="97">
        <f t="shared" si="29"/>
        <v>7766.8308702791464</v>
      </c>
      <c r="J100" s="82">
        <v>1.1944444444444445E-2</v>
      </c>
      <c r="K100" s="97">
        <f t="shared" si="21"/>
        <v>8275.1937984496108</v>
      </c>
      <c r="L100" s="82">
        <v>1.1967592592592592E-2</v>
      </c>
      <c r="M100" s="97">
        <f t="shared" ref="M100:M105" si="30">+$L$89/L100*10000</f>
        <v>8336.5570599613166</v>
      </c>
      <c r="N100" s="84"/>
      <c r="O100" s="81"/>
      <c r="P100" s="85">
        <f t="shared" si="27"/>
        <v>8063.2008154943933</v>
      </c>
      <c r="Q100" s="85">
        <f t="shared" si="22"/>
        <v>8336.5570599613166</v>
      </c>
      <c r="R100" s="85">
        <f t="shared" si="23"/>
        <v>8275.1937984496108</v>
      </c>
      <c r="S100" s="97">
        <f t="shared" si="24"/>
        <v>24674.951673905322</v>
      </c>
      <c r="T100" s="3"/>
      <c r="U100" s="9">
        <f t="shared" si="25"/>
        <v>15830.03168577354</v>
      </c>
    </row>
    <row r="101" spans="1:21" ht="15.75" x14ac:dyDescent="0.25">
      <c r="A101" s="128">
        <v>11</v>
      </c>
      <c r="B101" s="121" t="s">
        <v>96</v>
      </c>
      <c r="C101" s="121" t="s">
        <v>97</v>
      </c>
      <c r="D101" s="121" t="s">
        <v>15</v>
      </c>
      <c r="E101" s="122">
        <f t="shared" si="20"/>
        <v>23979.887726087443</v>
      </c>
      <c r="F101" s="82"/>
      <c r="G101" s="81">
        <v>0</v>
      </c>
      <c r="H101" s="82">
        <v>7.7777777777777767E-3</v>
      </c>
      <c r="I101" s="97">
        <f t="shared" si="29"/>
        <v>7038.690476190478</v>
      </c>
      <c r="J101" s="82">
        <v>1.1585648148148149E-2</v>
      </c>
      <c r="K101" s="97">
        <f t="shared" si="21"/>
        <v>8531.4685314685303</v>
      </c>
      <c r="L101" s="82">
        <v>1.2951388888888887E-2</v>
      </c>
      <c r="M101" s="97">
        <f t="shared" si="30"/>
        <v>7703.3065236818611</v>
      </c>
      <c r="N101" s="82">
        <v>1.2372685185185186E-2</v>
      </c>
      <c r="O101" s="97">
        <f>+$N$89/N101*10000</f>
        <v>8409.7287184284378</v>
      </c>
      <c r="P101" s="85">
        <f t="shared" si="27"/>
        <v>7038.690476190478</v>
      </c>
      <c r="Q101" s="85">
        <f t="shared" si="22"/>
        <v>8531.4685314685303</v>
      </c>
      <c r="R101" s="85">
        <f t="shared" si="23"/>
        <v>8409.7287184284378</v>
      </c>
      <c r="S101" s="97">
        <f t="shared" si="24"/>
        <v>23979.887726087443</v>
      </c>
      <c r="T101" s="3"/>
      <c r="U101" s="9">
        <f t="shared" si="25"/>
        <v>7038.690476190478</v>
      </c>
    </row>
    <row r="102" spans="1:21" ht="15.75" x14ac:dyDescent="0.25">
      <c r="A102" s="128">
        <v>12</v>
      </c>
      <c r="B102" s="121" t="s">
        <v>19</v>
      </c>
      <c r="C102" s="121" t="s">
        <v>174</v>
      </c>
      <c r="D102" s="121" t="s">
        <v>15</v>
      </c>
      <c r="E102" s="122">
        <f t="shared" si="20"/>
        <v>22170.790890446908</v>
      </c>
      <c r="F102" s="82"/>
      <c r="G102" s="81">
        <v>0</v>
      </c>
      <c r="H102" s="82">
        <v>7.7314814814814815E-3</v>
      </c>
      <c r="I102" s="97">
        <f t="shared" si="29"/>
        <v>7080.8383233532932</v>
      </c>
      <c r="J102" s="82">
        <v>1.269675925925926E-2</v>
      </c>
      <c r="K102" s="97">
        <f t="shared" si="21"/>
        <v>7784.8678213309013</v>
      </c>
      <c r="L102" s="82">
        <v>1.3657407407407408E-2</v>
      </c>
      <c r="M102" s="97">
        <f t="shared" si="30"/>
        <v>7305.0847457627124</v>
      </c>
      <c r="N102" s="84"/>
      <c r="O102" s="81">
        <v>0</v>
      </c>
      <c r="P102" s="85">
        <f t="shared" si="27"/>
        <v>7080.8383233532932</v>
      </c>
      <c r="Q102" s="85">
        <f t="shared" si="22"/>
        <v>7784.8678213309013</v>
      </c>
      <c r="R102" s="85">
        <f t="shared" si="23"/>
        <v>7305.0847457627124</v>
      </c>
      <c r="S102" s="97">
        <f t="shared" si="24"/>
        <v>22170.790890446908</v>
      </c>
      <c r="T102" s="3"/>
      <c r="U102" s="9">
        <f t="shared" si="25"/>
        <v>7080.8383233532932</v>
      </c>
    </row>
    <row r="103" spans="1:21" ht="15.75" x14ac:dyDescent="0.25">
      <c r="A103" s="128">
        <v>13</v>
      </c>
      <c r="B103" s="121" t="s">
        <v>494</v>
      </c>
      <c r="C103" s="121" t="s">
        <v>495</v>
      </c>
      <c r="D103" s="121"/>
      <c r="E103" s="122">
        <f t="shared" si="20"/>
        <v>21653.383764889069</v>
      </c>
      <c r="F103" s="82"/>
      <c r="G103" s="81">
        <v>0</v>
      </c>
      <c r="H103" s="82"/>
      <c r="I103" s="97">
        <v>0</v>
      </c>
      <c r="J103" s="82">
        <v>1.4270833333333335E-2</v>
      </c>
      <c r="K103" s="97">
        <f t="shared" si="21"/>
        <v>6926.1962692619609</v>
      </c>
      <c r="L103" s="82">
        <v>1.3449074074074073E-2</v>
      </c>
      <c r="M103" s="97">
        <f t="shared" si="30"/>
        <v>7418.2444061962151</v>
      </c>
      <c r="N103" s="82">
        <v>1.4236111111111111E-2</v>
      </c>
      <c r="O103" s="97">
        <f>+$N$89/N103*10000</f>
        <v>7308.9430894308953</v>
      </c>
      <c r="P103" s="85">
        <f>K103</f>
        <v>6926.1962692619609</v>
      </c>
      <c r="Q103" s="85">
        <f t="shared" si="22"/>
        <v>7418.2444061962151</v>
      </c>
      <c r="R103" s="85">
        <f t="shared" si="23"/>
        <v>7308.9430894308953</v>
      </c>
      <c r="S103" s="97">
        <f t="shared" si="24"/>
        <v>21653.383764889069</v>
      </c>
      <c r="T103" s="3"/>
      <c r="U103" s="9">
        <f t="shared" si="25"/>
        <v>0</v>
      </c>
    </row>
    <row r="104" spans="1:21" ht="15.75" x14ac:dyDescent="0.25">
      <c r="A104" s="128">
        <v>14</v>
      </c>
      <c r="B104" s="121" t="s">
        <v>169</v>
      </c>
      <c r="C104" s="121" t="s">
        <v>170</v>
      </c>
      <c r="D104" s="121" t="s">
        <v>15</v>
      </c>
      <c r="E104" s="122">
        <f t="shared" si="20"/>
        <v>21575.050846473398</v>
      </c>
      <c r="F104" s="82">
        <v>1.3993055555555555E-2</v>
      </c>
      <c r="G104" s="97">
        <f>+$F$89/F104*10000</f>
        <v>6542.5971877584789</v>
      </c>
      <c r="H104" s="82">
        <v>8.518518518518519E-3</v>
      </c>
      <c r="I104" s="97">
        <f>+$H$89/H104*10000</f>
        <v>6426.630434782609</v>
      </c>
      <c r="J104" s="82">
        <v>1.4004629629629631E-2</v>
      </c>
      <c r="K104" s="97">
        <f t="shared" si="21"/>
        <v>7057.8512396694196</v>
      </c>
      <c r="L104" s="82">
        <v>1.3587962962962963E-2</v>
      </c>
      <c r="M104" s="97">
        <f t="shared" si="30"/>
        <v>7342.4190800681445</v>
      </c>
      <c r="N104" s="82">
        <v>1.4502314814814815E-2</v>
      </c>
      <c r="O104" s="97">
        <f>+$N$89/N104*10000</f>
        <v>7174.7805267358335</v>
      </c>
      <c r="P104" s="85">
        <f>K104</f>
        <v>7057.8512396694196</v>
      </c>
      <c r="Q104" s="85">
        <f t="shared" si="22"/>
        <v>7342.4190800681445</v>
      </c>
      <c r="R104" s="85">
        <f t="shared" si="23"/>
        <v>7174.7805267358335</v>
      </c>
      <c r="S104" s="97">
        <f t="shared" si="24"/>
        <v>21575.050846473398</v>
      </c>
      <c r="T104" s="3"/>
      <c r="U104" s="9">
        <f t="shared" si="25"/>
        <v>12969.227622541088</v>
      </c>
    </row>
    <row r="105" spans="1:21" ht="15.75" x14ac:dyDescent="0.25">
      <c r="A105" s="128">
        <v>15</v>
      </c>
      <c r="B105" s="121" t="s">
        <v>361</v>
      </c>
      <c r="C105" s="121" t="s">
        <v>481</v>
      </c>
      <c r="D105" s="121"/>
      <c r="E105" s="122">
        <f t="shared" si="20"/>
        <v>19459.94037050513</v>
      </c>
      <c r="F105" s="82"/>
      <c r="G105" s="81">
        <v>0</v>
      </c>
      <c r="H105" s="84"/>
      <c r="I105" s="97">
        <v>0</v>
      </c>
      <c r="J105" s="82">
        <v>1.0335648148148148E-2</v>
      </c>
      <c r="K105" s="97">
        <f t="shared" si="21"/>
        <v>9563.2698768197079</v>
      </c>
      <c r="L105" s="82">
        <v>1.0081018518518519E-2</v>
      </c>
      <c r="M105" s="97">
        <f t="shared" si="30"/>
        <v>9896.6704936854203</v>
      </c>
      <c r="N105" s="84"/>
      <c r="O105" s="81"/>
      <c r="P105" s="85">
        <f t="shared" ref="P105:P136" si="31">LARGE($G105:$I105,1)</f>
        <v>0</v>
      </c>
      <c r="Q105" s="85">
        <f t="shared" si="22"/>
        <v>9896.6704936854203</v>
      </c>
      <c r="R105" s="85">
        <f t="shared" si="23"/>
        <v>9563.2698768197079</v>
      </c>
      <c r="S105" s="97">
        <f t="shared" si="24"/>
        <v>19459.94037050513</v>
      </c>
      <c r="T105" s="3"/>
      <c r="U105" s="9">
        <f t="shared" si="25"/>
        <v>0</v>
      </c>
    </row>
    <row r="106" spans="1:21" ht="15.75" x14ac:dyDescent="0.25">
      <c r="A106" s="128">
        <v>16</v>
      </c>
      <c r="B106" s="121" t="s">
        <v>19</v>
      </c>
      <c r="C106" s="121" t="s">
        <v>113</v>
      </c>
      <c r="D106" s="121" t="s">
        <v>15</v>
      </c>
      <c r="E106" s="122">
        <f t="shared" si="20"/>
        <v>17376.534946232441</v>
      </c>
      <c r="F106" s="82"/>
      <c r="G106" s="81">
        <v>0</v>
      </c>
      <c r="H106" s="82">
        <v>6.3425925925925915E-3</v>
      </c>
      <c r="I106" s="97">
        <f t="shared" ref="I106:I112" si="32">+$H$89/H106*10000</f>
        <v>8631.3868613138693</v>
      </c>
      <c r="J106" s="82"/>
      <c r="K106" s="97">
        <v>0</v>
      </c>
      <c r="L106" s="84"/>
      <c r="M106" s="81">
        <v>0</v>
      </c>
      <c r="N106" s="82">
        <v>1.1898148148148149E-2</v>
      </c>
      <c r="O106" s="97">
        <f>+$N$89/N106*10000</f>
        <v>8745.1361867704272</v>
      </c>
      <c r="P106" s="85">
        <f t="shared" si="31"/>
        <v>8631.3868613138693</v>
      </c>
      <c r="Q106" s="85">
        <f t="shared" si="22"/>
        <v>8745.1361867704272</v>
      </c>
      <c r="R106" s="85">
        <f t="shared" si="23"/>
        <v>1.1898148148148149E-2</v>
      </c>
      <c r="S106" s="97">
        <f t="shared" si="24"/>
        <v>17376.534946232441</v>
      </c>
      <c r="T106" s="3"/>
      <c r="U106" s="9">
        <f t="shared" si="25"/>
        <v>8631.3868613138693</v>
      </c>
    </row>
    <row r="107" spans="1:21" ht="15.75" x14ac:dyDescent="0.25">
      <c r="A107" s="128">
        <v>17</v>
      </c>
      <c r="B107" s="121" t="s">
        <v>122</v>
      </c>
      <c r="C107" s="121" t="s">
        <v>123</v>
      </c>
      <c r="D107" s="121" t="s">
        <v>124</v>
      </c>
      <c r="E107" s="122">
        <f t="shared" si="20"/>
        <v>16785.402647635521</v>
      </c>
      <c r="F107" s="82"/>
      <c r="G107" s="81">
        <v>0</v>
      </c>
      <c r="H107" s="82">
        <v>6.4583333333333333E-3</v>
      </c>
      <c r="I107" s="97">
        <f t="shared" si="32"/>
        <v>8476.7025089605741</v>
      </c>
      <c r="J107" s="82"/>
      <c r="K107" s="97">
        <v>0</v>
      </c>
      <c r="L107" s="84"/>
      <c r="M107" s="81">
        <v>0</v>
      </c>
      <c r="N107" s="82">
        <v>1.252314814814815E-2</v>
      </c>
      <c r="O107" s="97">
        <f>+$N$89/N107*10000</f>
        <v>8308.6876155268001</v>
      </c>
      <c r="P107" s="85">
        <f t="shared" si="31"/>
        <v>8476.7025089605741</v>
      </c>
      <c r="Q107" s="85">
        <f t="shared" si="22"/>
        <v>8308.6876155268001</v>
      </c>
      <c r="R107" s="85">
        <f t="shared" si="23"/>
        <v>1.252314814814815E-2</v>
      </c>
      <c r="S107" s="97">
        <f t="shared" si="24"/>
        <v>16785.402647635521</v>
      </c>
      <c r="T107" s="3"/>
      <c r="U107" s="9">
        <f t="shared" si="25"/>
        <v>8476.7025089605741</v>
      </c>
    </row>
    <row r="108" spans="1:21" ht="15.75" x14ac:dyDescent="0.25">
      <c r="A108" s="128">
        <v>18</v>
      </c>
      <c r="B108" s="121" t="s">
        <v>129</v>
      </c>
      <c r="C108" s="121" t="s">
        <v>130</v>
      </c>
      <c r="D108" s="121" t="s">
        <v>131</v>
      </c>
      <c r="E108" s="122">
        <f t="shared" si="20"/>
        <v>16058.308544728006</v>
      </c>
      <c r="F108" s="82"/>
      <c r="G108" s="81">
        <v>0</v>
      </c>
      <c r="H108" s="82">
        <v>6.7592592592592591E-3</v>
      </c>
      <c r="I108" s="97">
        <f t="shared" si="32"/>
        <v>8099.3150684931516</v>
      </c>
      <c r="J108" s="82">
        <v>1.2418981481481482E-2</v>
      </c>
      <c r="K108" s="97">
        <f>+$J$89/J108*10000</f>
        <v>7958.9934762348539</v>
      </c>
      <c r="L108" s="84"/>
      <c r="M108" s="81">
        <v>0</v>
      </c>
      <c r="N108" s="84"/>
      <c r="O108" s="81"/>
      <c r="P108" s="85">
        <f t="shared" si="31"/>
        <v>8099.3150684931516</v>
      </c>
      <c r="Q108" s="85">
        <f t="shared" si="22"/>
        <v>7958.9934762348539</v>
      </c>
      <c r="R108" s="86">
        <f t="shared" si="23"/>
        <v>0</v>
      </c>
      <c r="S108" s="97">
        <f t="shared" si="24"/>
        <v>16058.308544728006</v>
      </c>
      <c r="T108" s="3"/>
      <c r="U108" s="9">
        <f t="shared" si="25"/>
        <v>8099.3150684931516</v>
      </c>
    </row>
    <row r="109" spans="1:21" ht="15.75" x14ac:dyDescent="0.25">
      <c r="A109" s="128">
        <v>19</v>
      </c>
      <c r="B109" s="121" t="s">
        <v>120</v>
      </c>
      <c r="C109" s="121" t="s">
        <v>171</v>
      </c>
      <c r="D109" s="121" t="s">
        <v>172</v>
      </c>
      <c r="E109" s="122">
        <f t="shared" si="20"/>
        <v>15938.775948328195</v>
      </c>
      <c r="F109" s="82"/>
      <c r="G109" s="81">
        <v>0</v>
      </c>
      <c r="H109" s="82">
        <v>7.1180555555555554E-3</v>
      </c>
      <c r="I109" s="97">
        <f t="shared" si="32"/>
        <v>7691.0569105691065</v>
      </c>
      <c r="J109" s="82"/>
      <c r="K109" s="97">
        <v>0</v>
      </c>
      <c r="L109" s="84"/>
      <c r="M109" s="81">
        <v>0</v>
      </c>
      <c r="N109" s="82">
        <v>1.2615740740740742E-2</v>
      </c>
      <c r="O109" s="97">
        <f>+$N$89/N109*10000</f>
        <v>8247.7064220183474</v>
      </c>
      <c r="P109" s="85">
        <f t="shared" si="31"/>
        <v>7691.0569105691065</v>
      </c>
      <c r="Q109" s="85">
        <f t="shared" si="22"/>
        <v>8247.7064220183474</v>
      </c>
      <c r="R109" s="85">
        <f t="shared" si="23"/>
        <v>1.2615740740740742E-2</v>
      </c>
      <c r="S109" s="97">
        <f t="shared" si="24"/>
        <v>15938.775948328195</v>
      </c>
      <c r="T109" s="3"/>
      <c r="U109" s="9">
        <f t="shared" si="25"/>
        <v>7691.0569105691065</v>
      </c>
    </row>
    <row r="110" spans="1:21" ht="15.75" x14ac:dyDescent="0.25">
      <c r="A110" s="128">
        <v>20</v>
      </c>
      <c r="B110" s="121" t="s">
        <v>135</v>
      </c>
      <c r="C110" s="121" t="s">
        <v>14</v>
      </c>
      <c r="D110" s="121" t="s">
        <v>15</v>
      </c>
      <c r="E110" s="122">
        <f t="shared" si="20"/>
        <v>15369.863814793967</v>
      </c>
      <c r="F110" s="82"/>
      <c r="G110" s="81">
        <v>0</v>
      </c>
      <c r="H110" s="82">
        <v>7.1643518518518514E-3</v>
      </c>
      <c r="I110" s="97">
        <f t="shared" si="32"/>
        <v>7641.3570274636522</v>
      </c>
      <c r="J110" s="82">
        <v>1.2789351851851852E-2</v>
      </c>
      <c r="K110" s="97">
        <f>+$J$89/J110*10000</f>
        <v>7728.5067873303151</v>
      </c>
      <c r="L110" s="84"/>
      <c r="M110" s="81">
        <v>0</v>
      </c>
      <c r="N110" s="84"/>
      <c r="O110" s="81"/>
      <c r="P110" s="85">
        <f t="shared" si="31"/>
        <v>7641.3570274636522</v>
      </c>
      <c r="Q110" s="85">
        <f t="shared" si="22"/>
        <v>7728.5067873303151</v>
      </c>
      <c r="R110" s="86">
        <f t="shared" si="23"/>
        <v>0</v>
      </c>
      <c r="S110" s="97">
        <f t="shared" si="24"/>
        <v>15369.863814793967</v>
      </c>
      <c r="T110" s="3"/>
      <c r="U110" s="9">
        <f t="shared" si="25"/>
        <v>7641.3570274636522</v>
      </c>
    </row>
    <row r="111" spans="1:21" ht="15.75" x14ac:dyDescent="0.25">
      <c r="A111" s="128">
        <v>21</v>
      </c>
      <c r="B111" s="121" t="s">
        <v>160</v>
      </c>
      <c r="C111" s="121" t="s">
        <v>161</v>
      </c>
      <c r="D111" s="121" t="s">
        <v>143</v>
      </c>
      <c r="E111" s="122">
        <f t="shared" si="20"/>
        <v>14795.795795795795</v>
      </c>
      <c r="F111" s="82"/>
      <c r="G111" s="81">
        <v>0</v>
      </c>
      <c r="H111" s="82">
        <v>7.7083333333333335E-3</v>
      </c>
      <c r="I111" s="97">
        <f t="shared" si="32"/>
        <v>7102.1021021021024</v>
      </c>
      <c r="J111" s="82">
        <v>1.2847222222222223E-2</v>
      </c>
      <c r="K111" s="97">
        <f>+$J$89/J111*10000</f>
        <v>7693.6936936936918</v>
      </c>
      <c r="L111" s="84"/>
      <c r="M111" s="81">
        <v>0</v>
      </c>
      <c r="N111" s="84"/>
      <c r="O111" s="81"/>
      <c r="P111" s="85">
        <f t="shared" si="31"/>
        <v>7102.1021021021024</v>
      </c>
      <c r="Q111" s="85">
        <f t="shared" si="22"/>
        <v>7693.6936936936918</v>
      </c>
      <c r="R111" s="86">
        <f t="shared" si="23"/>
        <v>0</v>
      </c>
      <c r="S111" s="97">
        <f t="shared" si="24"/>
        <v>14795.795795795795</v>
      </c>
      <c r="T111" s="3"/>
      <c r="U111" s="9">
        <f t="shared" si="25"/>
        <v>7102.1021021021024</v>
      </c>
    </row>
    <row r="112" spans="1:21" ht="15.75" x14ac:dyDescent="0.25">
      <c r="A112" s="128">
        <v>22</v>
      </c>
      <c r="B112" s="121" t="s">
        <v>54</v>
      </c>
      <c r="C112" s="121" t="s">
        <v>91</v>
      </c>
      <c r="D112" s="121"/>
      <c r="E112" s="122">
        <f t="shared" si="20"/>
        <v>14664.461253542311</v>
      </c>
      <c r="F112" s="82"/>
      <c r="G112" s="81">
        <v>0</v>
      </c>
      <c r="H112" s="82">
        <v>7.2222222222222228E-3</v>
      </c>
      <c r="I112" s="97">
        <f t="shared" si="32"/>
        <v>7580.1282051282051</v>
      </c>
      <c r="J112" s="82"/>
      <c r="K112" s="97">
        <v>0</v>
      </c>
      <c r="L112" s="84"/>
      <c r="M112" s="81">
        <v>0</v>
      </c>
      <c r="N112" s="82">
        <v>1.4687499999999999E-2</v>
      </c>
      <c r="O112" s="97">
        <f>+$N$89/N112*10000</f>
        <v>7084.3183609141061</v>
      </c>
      <c r="P112" s="85">
        <f t="shared" si="31"/>
        <v>7580.1282051282051</v>
      </c>
      <c r="Q112" s="85">
        <f t="shared" si="22"/>
        <v>7084.3183609141061</v>
      </c>
      <c r="R112" s="85">
        <f t="shared" si="23"/>
        <v>1.4687499999999999E-2</v>
      </c>
      <c r="S112" s="97">
        <f t="shared" si="24"/>
        <v>14664.461253542311</v>
      </c>
      <c r="T112" s="3"/>
      <c r="U112" s="9">
        <f t="shared" si="25"/>
        <v>7580.1282051282051</v>
      </c>
    </row>
    <row r="113" spans="1:21" ht="15.75" x14ac:dyDescent="0.25">
      <c r="A113" s="128">
        <v>23</v>
      </c>
      <c r="B113" s="121" t="s">
        <v>561</v>
      </c>
      <c r="C113" s="121" t="s">
        <v>562</v>
      </c>
      <c r="D113" s="121"/>
      <c r="E113" s="122">
        <f t="shared" si="20"/>
        <v>14623.372860660998</v>
      </c>
      <c r="F113" s="82"/>
      <c r="G113" s="81">
        <v>0</v>
      </c>
      <c r="H113" s="84">
        <v>0</v>
      </c>
      <c r="I113" s="97">
        <v>0</v>
      </c>
      <c r="J113" s="82"/>
      <c r="K113" s="97">
        <v>0</v>
      </c>
      <c r="L113" s="82">
        <v>1.3541666666666667E-2</v>
      </c>
      <c r="M113" s="97">
        <f>+$L$89/L113*10000</f>
        <v>7367.5213675213681</v>
      </c>
      <c r="N113" s="82">
        <v>1.4340277777777776E-2</v>
      </c>
      <c r="O113" s="97">
        <f>+$N$89/N113*10000</f>
        <v>7255.8514931396294</v>
      </c>
      <c r="P113" s="85">
        <f t="shared" si="31"/>
        <v>0</v>
      </c>
      <c r="Q113" s="85">
        <f t="shared" si="22"/>
        <v>7367.5213675213681</v>
      </c>
      <c r="R113" s="85">
        <f t="shared" si="23"/>
        <v>7255.8514931396294</v>
      </c>
      <c r="S113" s="97">
        <f t="shared" si="24"/>
        <v>14623.372860660998</v>
      </c>
      <c r="T113" s="3"/>
      <c r="U113" s="9">
        <f t="shared" si="25"/>
        <v>0</v>
      </c>
    </row>
    <row r="114" spans="1:21" ht="15.75" x14ac:dyDescent="0.25">
      <c r="A114" s="128">
        <v>24</v>
      </c>
      <c r="B114" s="121" t="s">
        <v>492</v>
      </c>
      <c r="C114" s="121" t="s">
        <v>493</v>
      </c>
      <c r="D114" s="121"/>
      <c r="E114" s="122">
        <f t="shared" si="20"/>
        <v>13912.332925132938</v>
      </c>
      <c r="F114" s="82"/>
      <c r="G114" s="81">
        <v>0</v>
      </c>
      <c r="H114" s="82"/>
      <c r="I114" s="97"/>
      <c r="J114" s="82">
        <v>1.4224537037037037E-2</v>
      </c>
      <c r="K114" s="97">
        <f>+$J$89/J114*10000</f>
        <v>6948.7388120423102</v>
      </c>
      <c r="L114" s="84"/>
      <c r="M114" s="81">
        <v>0</v>
      </c>
      <c r="N114" s="82">
        <v>1.494212962962963E-2</v>
      </c>
      <c r="O114" s="97">
        <f>+$N$89/N114*10000</f>
        <v>6963.5941130906276</v>
      </c>
      <c r="P114" s="85">
        <f t="shared" si="31"/>
        <v>0</v>
      </c>
      <c r="Q114" s="85">
        <f t="shared" si="22"/>
        <v>6963.5941130906276</v>
      </c>
      <c r="R114" s="85">
        <f t="shared" si="23"/>
        <v>6948.7388120423102</v>
      </c>
      <c r="S114" s="97">
        <f t="shared" si="24"/>
        <v>13912.332925132938</v>
      </c>
      <c r="T114" s="3"/>
      <c r="U114" s="9">
        <f t="shared" si="25"/>
        <v>0</v>
      </c>
    </row>
    <row r="115" spans="1:21" ht="15.75" x14ac:dyDescent="0.25">
      <c r="A115" s="128">
        <v>25</v>
      </c>
      <c r="B115" s="121" t="s">
        <v>283</v>
      </c>
      <c r="C115" s="121" t="s">
        <v>375</v>
      </c>
      <c r="D115" s="121" t="s">
        <v>376</v>
      </c>
      <c r="E115" s="122">
        <f t="shared" si="20"/>
        <v>12047.379829695077</v>
      </c>
      <c r="F115" s="82">
        <v>1.494212962962963E-2</v>
      </c>
      <c r="G115" s="97">
        <f>+$F$89/F115*10000</f>
        <v>6127.033307513555</v>
      </c>
      <c r="H115" s="84">
        <v>0</v>
      </c>
      <c r="I115" s="97">
        <v>0</v>
      </c>
      <c r="J115" s="82"/>
      <c r="K115" s="97">
        <v>0</v>
      </c>
      <c r="L115" s="82">
        <v>1.6851851851851851E-2</v>
      </c>
      <c r="M115" s="97">
        <f>+$L$89/L115*10000</f>
        <v>5920.3296703296719</v>
      </c>
      <c r="N115" s="84"/>
      <c r="O115" s="81"/>
      <c r="P115" s="85">
        <f t="shared" si="31"/>
        <v>6127.033307513555</v>
      </c>
      <c r="Q115" s="85">
        <f t="shared" si="22"/>
        <v>5920.3296703296719</v>
      </c>
      <c r="R115" s="85">
        <f t="shared" si="23"/>
        <v>1.6851851851851851E-2</v>
      </c>
      <c r="S115" s="97">
        <f t="shared" si="24"/>
        <v>12047.379829695077</v>
      </c>
      <c r="T115" s="3"/>
      <c r="U115" s="9">
        <f t="shared" si="25"/>
        <v>6127.033307513555</v>
      </c>
    </row>
    <row r="116" spans="1:21" ht="15.75" x14ac:dyDescent="0.25">
      <c r="A116" s="128">
        <v>26</v>
      </c>
      <c r="B116" s="121" t="s">
        <v>149</v>
      </c>
      <c r="C116" s="121" t="s">
        <v>594</v>
      </c>
      <c r="D116" s="121"/>
      <c r="E116" s="122">
        <f t="shared" si="20"/>
        <v>9463.1688901072121</v>
      </c>
      <c r="F116" s="82"/>
      <c r="G116" s="81">
        <v>0</v>
      </c>
      <c r="H116" s="82"/>
      <c r="I116" s="97"/>
      <c r="J116" s="82"/>
      <c r="K116" s="97"/>
      <c r="L116" s="84"/>
      <c r="M116" s="81">
        <v>0</v>
      </c>
      <c r="N116" s="82">
        <v>1.0995370370370371E-2</v>
      </c>
      <c r="O116" s="97">
        <f>+$N$89/N116*10000</f>
        <v>9463.1578947368416</v>
      </c>
      <c r="P116" s="85">
        <f t="shared" si="31"/>
        <v>0</v>
      </c>
      <c r="Q116" s="85">
        <f t="shared" si="22"/>
        <v>9463.1578947368416</v>
      </c>
      <c r="R116" s="85">
        <f t="shared" si="23"/>
        <v>1.0995370370370371E-2</v>
      </c>
      <c r="S116" s="97">
        <f t="shared" si="24"/>
        <v>9463.1688901072121</v>
      </c>
      <c r="T116" s="3"/>
      <c r="U116" s="9">
        <f t="shared" si="25"/>
        <v>0</v>
      </c>
    </row>
    <row r="117" spans="1:21" ht="15.75" x14ac:dyDescent="0.25">
      <c r="A117" s="128">
        <v>27</v>
      </c>
      <c r="B117" s="121" t="s">
        <v>62</v>
      </c>
      <c r="C117" s="121" t="s">
        <v>63</v>
      </c>
      <c r="D117" s="121" t="s">
        <v>64</v>
      </c>
      <c r="E117" s="122">
        <f t="shared" si="20"/>
        <v>9460</v>
      </c>
      <c r="F117" s="82"/>
      <c r="G117" s="81">
        <v>0</v>
      </c>
      <c r="H117" s="82">
        <v>5.7870370370370376E-3</v>
      </c>
      <c r="I117" s="97">
        <f>+$H$89/H117*10000</f>
        <v>9460</v>
      </c>
      <c r="J117" s="82"/>
      <c r="K117" s="97">
        <v>0</v>
      </c>
      <c r="L117" s="84"/>
      <c r="M117" s="81">
        <v>0</v>
      </c>
      <c r="N117" s="84"/>
      <c r="O117" s="81">
        <v>0</v>
      </c>
      <c r="P117" s="85">
        <f t="shared" si="31"/>
        <v>9460</v>
      </c>
      <c r="Q117" s="85">
        <f t="shared" si="22"/>
        <v>0</v>
      </c>
      <c r="R117" s="85">
        <f t="shared" si="23"/>
        <v>0</v>
      </c>
      <c r="S117" s="97">
        <f t="shared" si="24"/>
        <v>9460</v>
      </c>
      <c r="T117" s="3"/>
      <c r="U117" s="9">
        <f t="shared" si="25"/>
        <v>9460</v>
      </c>
    </row>
    <row r="118" spans="1:21" ht="15.75" x14ac:dyDescent="0.25">
      <c r="A118" s="128">
        <v>28</v>
      </c>
      <c r="B118" s="121" t="s">
        <v>202</v>
      </c>
      <c r="C118" s="121" t="s">
        <v>482</v>
      </c>
      <c r="D118" s="121"/>
      <c r="E118" s="122">
        <f t="shared" si="20"/>
        <v>9282.6086956521722</v>
      </c>
      <c r="F118" s="82"/>
      <c r="G118" s="81">
        <v>0</v>
      </c>
      <c r="H118" s="82"/>
      <c r="I118" s="97"/>
      <c r="J118" s="82">
        <v>1.064814814814815E-2</v>
      </c>
      <c r="K118" s="97">
        <f>+$J$89/J118*10000</f>
        <v>9282.6086956521722</v>
      </c>
      <c r="L118" s="84"/>
      <c r="M118" s="81">
        <v>0</v>
      </c>
      <c r="N118" s="84"/>
      <c r="O118" s="81">
        <v>0</v>
      </c>
      <c r="P118" s="85">
        <f t="shared" si="31"/>
        <v>0</v>
      </c>
      <c r="Q118" s="85">
        <f t="shared" si="22"/>
        <v>9282.6086956521722</v>
      </c>
      <c r="R118" s="85">
        <f t="shared" si="23"/>
        <v>0</v>
      </c>
      <c r="S118" s="97">
        <f t="shared" si="24"/>
        <v>9282.6086956521722</v>
      </c>
      <c r="T118" s="3"/>
      <c r="U118" s="9">
        <f t="shared" si="25"/>
        <v>0</v>
      </c>
    </row>
    <row r="119" spans="1:21" ht="15.75" x14ac:dyDescent="0.25">
      <c r="A119" s="128">
        <v>29</v>
      </c>
      <c r="B119" s="121" t="s">
        <v>65</v>
      </c>
      <c r="C119" s="121" t="s">
        <v>66</v>
      </c>
      <c r="D119" s="121" t="s">
        <v>58</v>
      </c>
      <c r="E119" s="122">
        <f t="shared" si="20"/>
        <v>9078.6948176583501</v>
      </c>
      <c r="F119" s="82"/>
      <c r="G119" s="81">
        <v>0</v>
      </c>
      <c r="H119" s="82">
        <v>6.030092592592593E-3</v>
      </c>
      <c r="I119" s="97">
        <f>+$H$89/H119*10000</f>
        <v>9078.6948176583501</v>
      </c>
      <c r="J119" s="82"/>
      <c r="K119" s="97">
        <v>0</v>
      </c>
      <c r="L119" s="84"/>
      <c r="M119" s="81">
        <v>0</v>
      </c>
      <c r="N119" s="84"/>
      <c r="O119" s="81">
        <v>0</v>
      </c>
      <c r="P119" s="85">
        <f t="shared" si="31"/>
        <v>9078.6948176583501</v>
      </c>
      <c r="Q119" s="85">
        <f t="shared" si="22"/>
        <v>0</v>
      </c>
      <c r="R119" s="85">
        <f t="shared" si="23"/>
        <v>0</v>
      </c>
      <c r="S119" s="97">
        <f t="shared" si="24"/>
        <v>9078.6948176583501</v>
      </c>
      <c r="T119" s="3"/>
      <c r="U119" s="9"/>
    </row>
    <row r="120" spans="1:21" ht="15.75" x14ac:dyDescent="0.25">
      <c r="A120" s="128">
        <v>30</v>
      </c>
      <c r="B120" s="121" t="s">
        <v>129</v>
      </c>
      <c r="C120" s="121" t="s">
        <v>556</v>
      </c>
      <c r="D120" s="121"/>
      <c r="E120" s="122">
        <f t="shared" si="20"/>
        <v>8859.209617175311</v>
      </c>
      <c r="F120" s="82"/>
      <c r="G120" s="81">
        <v>0</v>
      </c>
      <c r="H120" s="84">
        <v>0</v>
      </c>
      <c r="I120" s="97">
        <v>0</v>
      </c>
      <c r="J120" s="82"/>
      <c r="K120" s="97">
        <v>0</v>
      </c>
      <c r="L120" s="82">
        <v>1.1261574074074071E-2</v>
      </c>
      <c r="M120" s="97">
        <f>+$L$89/L120*10000</f>
        <v>8859.1983556012365</v>
      </c>
      <c r="N120" s="84"/>
      <c r="O120" s="81">
        <v>0</v>
      </c>
      <c r="P120" s="85">
        <f t="shared" si="31"/>
        <v>0</v>
      </c>
      <c r="Q120" s="85">
        <f t="shared" si="22"/>
        <v>8859.1983556012365</v>
      </c>
      <c r="R120" s="85">
        <f t="shared" si="23"/>
        <v>1.1261574074074071E-2</v>
      </c>
      <c r="S120" s="97">
        <f t="shared" si="24"/>
        <v>8859.209617175311</v>
      </c>
      <c r="T120" s="3"/>
      <c r="U120" s="9"/>
    </row>
    <row r="121" spans="1:21" ht="15.75" x14ac:dyDescent="0.25">
      <c r="A121" s="128">
        <v>31</v>
      </c>
      <c r="B121" s="121" t="s">
        <v>120</v>
      </c>
      <c r="C121" s="121" t="s">
        <v>121</v>
      </c>
      <c r="D121" s="121" t="s">
        <v>15</v>
      </c>
      <c r="E121" s="122">
        <f t="shared" si="20"/>
        <v>8857.6779026217228</v>
      </c>
      <c r="F121" s="82"/>
      <c r="G121" s="81">
        <v>0</v>
      </c>
      <c r="H121" s="82">
        <v>6.1805555555555563E-3</v>
      </c>
      <c r="I121" s="97">
        <f>+$H$89/H121*10000</f>
        <v>8857.6779026217228</v>
      </c>
      <c r="J121" s="82"/>
      <c r="K121" s="97">
        <v>0</v>
      </c>
      <c r="L121" s="84"/>
      <c r="M121" s="81">
        <v>0</v>
      </c>
      <c r="N121" s="84"/>
      <c r="O121" s="81">
        <v>0</v>
      </c>
      <c r="P121" s="85">
        <f t="shared" si="31"/>
        <v>8857.6779026217228</v>
      </c>
      <c r="Q121" s="85">
        <f t="shared" si="22"/>
        <v>0</v>
      </c>
      <c r="R121" s="85">
        <f t="shared" si="23"/>
        <v>0</v>
      </c>
      <c r="S121" s="97">
        <f t="shared" si="24"/>
        <v>8857.6779026217228</v>
      </c>
      <c r="T121" s="3"/>
      <c r="U121" s="9">
        <f t="shared" si="25"/>
        <v>8857.6779026217228</v>
      </c>
    </row>
    <row r="122" spans="1:21" ht="15.75" x14ac:dyDescent="0.25">
      <c r="A122" s="128">
        <v>32</v>
      </c>
      <c r="B122" s="121" t="s">
        <v>242</v>
      </c>
      <c r="C122" s="121" t="s">
        <v>483</v>
      </c>
      <c r="D122" s="121"/>
      <c r="E122" s="122">
        <f t="shared" si="20"/>
        <v>8840.5797101449261</v>
      </c>
      <c r="F122" s="82"/>
      <c r="G122" s="81">
        <v>0</v>
      </c>
      <c r="H122" s="82"/>
      <c r="I122" s="81">
        <v>0</v>
      </c>
      <c r="J122" s="82">
        <v>1.1180555555555556E-2</v>
      </c>
      <c r="K122" s="97">
        <f>+$J$89/J122*10000</f>
        <v>8840.5797101449261</v>
      </c>
      <c r="L122" s="84"/>
      <c r="M122" s="81">
        <v>0</v>
      </c>
      <c r="N122" s="84"/>
      <c r="O122" s="81">
        <v>0</v>
      </c>
      <c r="P122" s="85">
        <f t="shared" si="31"/>
        <v>0</v>
      </c>
      <c r="Q122" s="85">
        <f t="shared" si="22"/>
        <v>8840.5797101449261</v>
      </c>
      <c r="R122" s="85">
        <f t="shared" si="23"/>
        <v>0</v>
      </c>
      <c r="S122" s="97">
        <f t="shared" si="24"/>
        <v>8840.5797101449261</v>
      </c>
      <c r="T122" s="3"/>
      <c r="U122" s="9">
        <f t="shared" si="25"/>
        <v>0</v>
      </c>
    </row>
    <row r="123" spans="1:21" ht="15.75" x14ac:dyDescent="0.25">
      <c r="A123" s="128">
        <v>33</v>
      </c>
      <c r="B123" s="121" t="s">
        <v>67</v>
      </c>
      <c r="C123" s="121" t="s">
        <v>484</v>
      </c>
      <c r="D123" s="121"/>
      <c r="E123" s="122">
        <f t="shared" ref="E123:E154" si="33">+S123</f>
        <v>8741.0440122824948</v>
      </c>
      <c r="F123" s="82"/>
      <c r="G123" s="81">
        <v>0</v>
      </c>
      <c r="H123" s="84"/>
      <c r="I123" s="81">
        <v>0</v>
      </c>
      <c r="J123" s="82">
        <v>1.1307870370370371E-2</v>
      </c>
      <c r="K123" s="97">
        <f>+$J$89/J123*10000</f>
        <v>8741.0440122824948</v>
      </c>
      <c r="L123" s="84"/>
      <c r="M123" s="81">
        <v>0</v>
      </c>
      <c r="N123" s="84"/>
      <c r="O123" s="81">
        <v>0</v>
      </c>
      <c r="P123" s="85">
        <f t="shared" si="31"/>
        <v>0</v>
      </c>
      <c r="Q123" s="85">
        <f t="shared" ref="Q123:Q154" si="34">LARGE($K123:$O123,1)</f>
        <v>8741.0440122824948</v>
      </c>
      <c r="R123" s="85">
        <f t="shared" ref="R123:R154" si="35">LARGE($K123:$O123,2)</f>
        <v>0</v>
      </c>
      <c r="S123" s="97">
        <f t="shared" ref="S123:S154" si="36">SUM(P123:R123)</f>
        <v>8741.0440122824948</v>
      </c>
      <c r="T123" s="3"/>
      <c r="U123" s="9">
        <f t="shared" si="25"/>
        <v>0</v>
      </c>
    </row>
    <row r="124" spans="1:21" ht="15.75" x14ac:dyDescent="0.25">
      <c r="A124" s="128">
        <v>34</v>
      </c>
      <c r="B124" s="121" t="s">
        <v>283</v>
      </c>
      <c r="C124" s="121" t="s">
        <v>485</v>
      </c>
      <c r="D124" s="121"/>
      <c r="E124" s="122">
        <f t="shared" si="33"/>
        <v>8696.5376782077383</v>
      </c>
      <c r="F124" s="82"/>
      <c r="G124" s="81">
        <v>0</v>
      </c>
      <c r="H124" s="82"/>
      <c r="I124" s="81">
        <v>0</v>
      </c>
      <c r="J124" s="82">
        <v>1.136574074074074E-2</v>
      </c>
      <c r="K124" s="97">
        <f>+$J$89/J124*10000</f>
        <v>8696.5376782077383</v>
      </c>
      <c r="L124" s="84"/>
      <c r="M124" s="81">
        <v>0</v>
      </c>
      <c r="N124" s="84"/>
      <c r="O124" s="81">
        <v>0</v>
      </c>
      <c r="P124" s="85">
        <f t="shared" si="31"/>
        <v>0</v>
      </c>
      <c r="Q124" s="85">
        <f t="shared" si="34"/>
        <v>8696.5376782077383</v>
      </c>
      <c r="R124" s="85">
        <f t="shared" si="35"/>
        <v>0</v>
      </c>
      <c r="S124" s="97">
        <f t="shared" si="36"/>
        <v>8696.5376782077383</v>
      </c>
      <c r="T124" s="3"/>
      <c r="U124" s="9">
        <f t="shared" si="25"/>
        <v>0</v>
      </c>
    </row>
    <row r="125" spans="1:21" ht="15.75" x14ac:dyDescent="0.25">
      <c r="A125" s="128">
        <v>35</v>
      </c>
      <c r="B125" s="121" t="s">
        <v>84</v>
      </c>
      <c r="C125" s="121" t="s">
        <v>595</v>
      </c>
      <c r="D125" s="121"/>
      <c r="E125" s="122">
        <f t="shared" si="33"/>
        <v>8694.4026832599047</v>
      </c>
      <c r="F125" s="82"/>
      <c r="G125" s="81">
        <v>0</v>
      </c>
      <c r="H125" s="82"/>
      <c r="I125" s="81">
        <v>0</v>
      </c>
      <c r="J125" s="82"/>
      <c r="K125" s="97"/>
      <c r="L125" s="84"/>
      <c r="M125" s="81">
        <v>0</v>
      </c>
      <c r="N125" s="82">
        <v>1.1967592592592592E-2</v>
      </c>
      <c r="O125" s="97">
        <f>+$N$89/N125*10000</f>
        <v>8694.3907156673122</v>
      </c>
      <c r="P125" s="85">
        <f t="shared" si="31"/>
        <v>0</v>
      </c>
      <c r="Q125" s="85">
        <f t="shared" si="34"/>
        <v>8694.3907156673122</v>
      </c>
      <c r="R125" s="85">
        <f t="shared" si="35"/>
        <v>1.1967592592592592E-2</v>
      </c>
      <c r="S125" s="97">
        <f t="shared" si="36"/>
        <v>8694.4026832599047</v>
      </c>
      <c r="T125" s="3"/>
      <c r="U125" s="9"/>
    </row>
    <row r="126" spans="1:21" ht="15.75" x14ac:dyDescent="0.25">
      <c r="A126" s="128">
        <v>36</v>
      </c>
      <c r="B126" s="121" t="s">
        <v>84</v>
      </c>
      <c r="C126" s="121" t="s">
        <v>447</v>
      </c>
      <c r="D126" s="121"/>
      <c r="E126" s="122">
        <f t="shared" si="33"/>
        <v>8600.2014098690834</v>
      </c>
      <c r="F126" s="82"/>
      <c r="G126" s="81">
        <v>0</v>
      </c>
      <c r="H126" s="82"/>
      <c r="I126" s="81">
        <v>0</v>
      </c>
      <c r="J126" s="82">
        <v>1.1493055555555555E-2</v>
      </c>
      <c r="K126" s="97">
        <f>+$J$89/J126*10000</f>
        <v>8600.2014098690834</v>
      </c>
      <c r="L126" s="84"/>
      <c r="M126" s="81">
        <v>0</v>
      </c>
      <c r="N126" s="84"/>
      <c r="O126" s="81">
        <v>0</v>
      </c>
      <c r="P126" s="85">
        <f t="shared" si="31"/>
        <v>0</v>
      </c>
      <c r="Q126" s="85">
        <f t="shared" si="34"/>
        <v>8600.2014098690834</v>
      </c>
      <c r="R126" s="85">
        <f t="shared" si="35"/>
        <v>0</v>
      </c>
      <c r="S126" s="97">
        <f t="shared" si="36"/>
        <v>8600.2014098690834</v>
      </c>
      <c r="T126" s="3"/>
      <c r="U126" s="9"/>
    </row>
    <row r="127" spans="1:21" ht="15.75" x14ac:dyDescent="0.25">
      <c r="A127" s="128">
        <v>37</v>
      </c>
      <c r="B127" s="121" t="s">
        <v>78</v>
      </c>
      <c r="C127" s="121" t="s">
        <v>79</v>
      </c>
      <c r="D127" s="121" t="s">
        <v>80</v>
      </c>
      <c r="E127" s="122">
        <f t="shared" si="33"/>
        <v>8600.0000000000018</v>
      </c>
      <c r="F127" s="82"/>
      <c r="G127" s="81">
        <v>0</v>
      </c>
      <c r="H127" s="82">
        <v>6.3657407407407404E-3</v>
      </c>
      <c r="I127" s="97">
        <f>+$H$89/H127*10000</f>
        <v>8600.0000000000018</v>
      </c>
      <c r="J127" s="82"/>
      <c r="K127" s="97">
        <v>0</v>
      </c>
      <c r="L127" s="84"/>
      <c r="M127" s="81">
        <v>0</v>
      </c>
      <c r="N127" s="84"/>
      <c r="O127" s="81">
        <v>0</v>
      </c>
      <c r="P127" s="85">
        <f t="shared" si="31"/>
        <v>8600.0000000000018</v>
      </c>
      <c r="Q127" s="85">
        <f t="shared" si="34"/>
        <v>0</v>
      </c>
      <c r="R127" s="85">
        <f t="shared" si="35"/>
        <v>0</v>
      </c>
      <c r="S127" s="97">
        <f t="shared" si="36"/>
        <v>8600.0000000000018</v>
      </c>
      <c r="T127" s="3"/>
      <c r="U127" s="9"/>
    </row>
    <row r="128" spans="1:21" ht="15.75" x14ac:dyDescent="0.25">
      <c r="A128" s="128">
        <v>38</v>
      </c>
      <c r="B128" s="121" t="s">
        <v>105</v>
      </c>
      <c r="C128" s="121" t="s">
        <v>48</v>
      </c>
      <c r="D128" s="121" t="s">
        <v>6</v>
      </c>
      <c r="E128" s="122">
        <f t="shared" si="33"/>
        <v>8522.5225225225222</v>
      </c>
      <c r="F128" s="82"/>
      <c r="G128" s="81">
        <v>0</v>
      </c>
      <c r="H128" s="82">
        <v>6.4236111111111117E-3</v>
      </c>
      <c r="I128" s="97">
        <f>+$H$89/H128*10000</f>
        <v>8522.5225225225222</v>
      </c>
      <c r="J128" s="82"/>
      <c r="K128" s="97">
        <v>0</v>
      </c>
      <c r="L128" s="84"/>
      <c r="M128" s="81">
        <v>0</v>
      </c>
      <c r="N128" s="84"/>
      <c r="O128" s="81">
        <v>0</v>
      </c>
      <c r="P128" s="85">
        <f t="shared" si="31"/>
        <v>8522.5225225225222</v>
      </c>
      <c r="Q128" s="85">
        <f t="shared" si="34"/>
        <v>0</v>
      </c>
      <c r="R128" s="85">
        <f t="shared" si="35"/>
        <v>0</v>
      </c>
      <c r="S128" s="97">
        <f t="shared" si="36"/>
        <v>8522.5225225225222</v>
      </c>
      <c r="T128" s="3"/>
      <c r="U128" s="9"/>
    </row>
    <row r="129" spans="1:21" ht="15.75" x14ac:dyDescent="0.25">
      <c r="A129" s="128">
        <v>39</v>
      </c>
      <c r="B129" s="121" t="s">
        <v>120</v>
      </c>
      <c r="C129" s="121" t="s">
        <v>486</v>
      </c>
      <c r="D129" s="121"/>
      <c r="E129" s="122">
        <f t="shared" si="33"/>
        <v>8472.222222222219</v>
      </c>
      <c r="F129" s="82"/>
      <c r="G129" s="81">
        <v>0</v>
      </c>
      <c r="H129" s="82"/>
      <c r="I129" s="81">
        <v>0</v>
      </c>
      <c r="J129" s="82">
        <v>1.1666666666666667E-2</v>
      </c>
      <c r="K129" s="97">
        <f>+$J$89/J129*10000</f>
        <v>8472.222222222219</v>
      </c>
      <c r="L129" s="84"/>
      <c r="M129" s="81">
        <v>0</v>
      </c>
      <c r="N129" s="84"/>
      <c r="O129" s="81">
        <v>0</v>
      </c>
      <c r="P129" s="85">
        <f t="shared" si="31"/>
        <v>0</v>
      </c>
      <c r="Q129" s="85">
        <f t="shared" si="34"/>
        <v>8472.222222222219</v>
      </c>
      <c r="R129" s="85">
        <f t="shared" si="35"/>
        <v>0</v>
      </c>
      <c r="S129" s="97">
        <f t="shared" si="36"/>
        <v>8472.222222222219</v>
      </c>
      <c r="T129" s="3"/>
      <c r="U129" s="9"/>
    </row>
    <row r="130" spans="1:21" ht="15.75" x14ac:dyDescent="0.25">
      <c r="A130" s="128">
        <v>40</v>
      </c>
      <c r="B130" s="121" t="s">
        <v>129</v>
      </c>
      <c r="C130" s="121" t="s">
        <v>487</v>
      </c>
      <c r="D130" s="121"/>
      <c r="E130" s="122">
        <f t="shared" si="33"/>
        <v>8463.8255698711582</v>
      </c>
      <c r="F130" s="82"/>
      <c r="G130" s="81">
        <v>0</v>
      </c>
      <c r="H130" s="82"/>
      <c r="I130" s="81">
        <v>0</v>
      </c>
      <c r="J130" s="82">
        <v>1.1678240740740741E-2</v>
      </c>
      <c r="K130" s="97">
        <f>+$J$89/J130*10000</f>
        <v>8463.8255698711582</v>
      </c>
      <c r="L130" s="84"/>
      <c r="M130" s="81">
        <v>0</v>
      </c>
      <c r="N130" s="84"/>
      <c r="O130" s="81">
        <v>0</v>
      </c>
      <c r="P130" s="85">
        <f t="shared" si="31"/>
        <v>0</v>
      </c>
      <c r="Q130" s="85">
        <f t="shared" si="34"/>
        <v>8463.8255698711582</v>
      </c>
      <c r="R130" s="85">
        <f t="shared" si="35"/>
        <v>0</v>
      </c>
      <c r="S130" s="97">
        <f t="shared" si="36"/>
        <v>8463.8255698711582</v>
      </c>
      <c r="T130" s="3"/>
      <c r="U130" s="9"/>
    </row>
    <row r="131" spans="1:21" ht="15.75" x14ac:dyDescent="0.25">
      <c r="A131" s="128">
        <v>41</v>
      </c>
      <c r="B131" s="121" t="s">
        <v>557</v>
      </c>
      <c r="C131" s="121" t="s">
        <v>550</v>
      </c>
      <c r="D131" s="121"/>
      <c r="E131" s="122">
        <f t="shared" si="33"/>
        <v>8352.7251227390188</v>
      </c>
      <c r="F131" s="82"/>
      <c r="G131" s="81">
        <v>0</v>
      </c>
      <c r="H131" s="84">
        <v>0</v>
      </c>
      <c r="I131" s="97">
        <v>0</v>
      </c>
      <c r="J131" s="82"/>
      <c r="K131" s="97">
        <v>0</v>
      </c>
      <c r="L131" s="82">
        <v>1.1944444444444445E-2</v>
      </c>
      <c r="M131" s="97">
        <f>+$L$89/L131*10000</f>
        <v>8352.7131782945744</v>
      </c>
      <c r="N131" s="84"/>
      <c r="O131" s="81">
        <v>0</v>
      </c>
      <c r="P131" s="85">
        <f t="shared" si="31"/>
        <v>0</v>
      </c>
      <c r="Q131" s="85">
        <f t="shared" si="34"/>
        <v>8352.7131782945744</v>
      </c>
      <c r="R131" s="85">
        <f t="shared" si="35"/>
        <v>1.1944444444444445E-2</v>
      </c>
      <c r="S131" s="97">
        <f t="shared" si="36"/>
        <v>8352.7251227390188</v>
      </c>
      <c r="T131" s="3"/>
      <c r="U131" s="9"/>
    </row>
    <row r="132" spans="1:21" ht="15.75" x14ac:dyDescent="0.25">
      <c r="A132" s="128">
        <v>42</v>
      </c>
      <c r="B132" s="121" t="s">
        <v>178</v>
      </c>
      <c r="C132" s="121" t="s">
        <v>179</v>
      </c>
      <c r="D132" s="121" t="s">
        <v>6</v>
      </c>
      <c r="E132" s="122">
        <f t="shared" si="33"/>
        <v>8298.2456140350878</v>
      </c>
      <c r="F132" s="82"/>
      <c r="G132" s="81">
        <v>0</v>
      </c>
      <c r="H132" s="82">
        <v>6.5972222222222222E-3</v>
      </c>
      <c r="I132" s="97">
        <f>+$H$89/H132*10000</f>
        <v>8298.2456140350878</v>
      </c>
      <c r="J132" s="82"/>
      <c r="K132" s="97">
        <v>0</v>
      </c>
      <c r="L132" s="84"/>
      <c r="M132" s="81">
        <v>0</v>
      </c>
      <c r="N132" s="84"/>
      <c r="O132" s="81">
        <v>0</v>
      </c>
      <c r="P132" s="85">
        <f t="shared" si="31"/>
        <v>8298.2456140350878</v>
      </c>
      <c r="Q132" s="85">
        <f t="shared" si="34"/>
        <v>0</v>
      </c>
      <c r="R132" s="85">
        <f t="shared" si="35"/>
        <v>0</v>
      </c>
      <c r="S132" s="97">
        <f t="shared" si="36"/>
        <v>8298.2456140350878</v>
      </c>
      <c r="T132" s="3"/>
      <c r="U132" s="9"/>
    </row>
    <row r="133" spans="1:21" ht="15.75" x14ac:dyDescent="0.25">
      <c r="A133" s="128">
        <v>43</v>
      </c>
      <c r="B133" s="121" t="s">
        <v>114</v>
      </c>
      <c r="C133" s="121" t="s">
        <v>115</v>
      </c>
      <c r="D133" s="121" t="s">
        <v>112</v>
      </c>
      <c r="E133" s="122">
        <f t="shared" si="33"/>
        <v>8169.2573402417966</v>
      </c>
      <c r="F133" s="82"/>
      <c r="G133" s="81">
        <v>0</v>
      </c>
      <c r="H133" s="82">
        <v>6.7013888888888887E-3</v>
      </c>
      <c r="I133" s="97">
        <f>+$H$89/H133*10000</f>
        <v>8169.2573402417966</v>
      </c>
      <c r="J133" s="82"/>
      <c r="K133" s="97">
        <v>0</v>
      </c>
      <c r="L133" s="84"/>
      <c r="M133" s="81">
        <v>0</v>
      </c>
      <c r="N133" s="84"/>
      <c r="O133" s="81">
        <v>0</v>
      </c>
      <c r="P133" s="85">
        <f t="shared" si="31"/>
        <v>8169.2573402417966</v>
      </c>
      <c r="Q133" s="85">
        <f t="shared" si="34"/>
        <v>0</v>
      </c>
      <c r="R133" s="85">
        <f t="shared" si="35"/>
        <v>0</v>
      </c>
      <c r="S133" s="97">
        <f t="shared" si="36"/>
        <v>8169.2573402417966</v>
      </c>
      <c r="T133" s="3"/>
      <c r="U133" s="9"/>
    </row>
    <row r="134" spans="1:21" ht="15.75" x14ac:dyDescent="0.25">
      <c r="A134" s="128">
        <v>44</v>
      </c>
      <c r="B134" s="121" t="s">
        <v>103</v>
      </c>
      <c r="C134" s="121" t="s">
        <v>142</v>
      </c>
      <c r="D134" s="121"/>
      <c r="E134" s="122">
        <f t="shared" si="33"/>
        <v>7955.7652910930838</v>
      </c>
      <c r="F134" s="82"/>
      <c r="G134" s="81">
        <v>0</v>
      </c>
      <c r="H134" s="82"/>
      <c r="I134" s="81">
        <v>0</v>
      </c>
      <c r="J134" s="82"/>
      <c r="K134" s="81">
        <v>0</v>
      </c>
      <c r="L134" s="84"/>
      <c r="M134" s="81">
        <v>0</v>
      </c>
      <c r="N134" s="82">
        <v>1.3078703703703703E-2</v>
      </c>
      <c r="O134" s="97">
        <f>+$N$89/N134*10000</f>
        <v>7955.7522123893805</v>
      </c>
      <c r="P134" s="85">
        <f t="shared" si="31"/>
        <v>0</v>
      </c>
      <c r="Q134" s="85">
        <f t="shared" si="34"/>
        <v>7955.7522123893805</v>
      </c>
      <c r="R134" s="85">
        <f t="shared" si="35"/>
        <v>1.3078703703703703E-2</v>
      </c>
      <c r="S134" s="97">
        <f t="shared" si="36"/>
        <v>7955.7652910930838</v>
      </c>
      <c r="T134" s="3"/>
      <c r="U134" s="9"/>
    </row>
    <row r="135" spans="1:21" ht="15.75" x14ac:dyDescent="0.25">
      <c r="A135" s="128">
        <v>45</v>
      </c>
      <c r="B135" s="121" t="s">
        <v>228</v>
      </c>
      <c r="C135" s="121" t="s">
        <v>488</v>
      </c>
      <c r="D135" s="121"/>
      <c r="E135" s="122">
        <f t="shared" si="33"/>
        <v>7892.7911275415872</v>
      </c>
      <c r="F135" s="82"/>
      <c r="G135" s="81">
        <v>0</v>
      </c>
      <c r="H135" s="82"/>
      <c r="I135" s="81">
        <v>0</v>
      </c>
      <c r="J135" s="82">
        <v>1.252314814814815E-2</v>
      </c>
      <c r="K135" s="97">
        <f>+$J$89/J135*10000</f>
        <v>7892.7911275415872</v>
      </c>
      <c r="L135" s="84"/>
      <c r="M135" s="81">
        <v>0</v>
      </c>
      <c r="N135" s="84"/>
      <c r="O135" s="81">
        <v>0</v>
      </c>
      <c r="P135" s="85">
        <f t="shared" si="31"/>
        <v>0</v>
      </c>
      <c r="Q135" s="85">
        <f t="shared" si="34"/>
        <v>7892.7911275415872</v>
      </c>
      <c r="R135" s="85">
        <f t="shared" si="35"/>
        <v>0</v>
      </c>
      <c r="S135" s="97">
        <f t="shared" si="36"/>
        <v>7892.7911275415872</v>
      </c>
      <c r="T135" s="3"/>
      <c r="U135" s="9"/>
    </row>
    <row r="136" spans="1:21" ht="15.75" x14ac:dyDescent="0.25">
      <c r="A136" s="128">
        <v>46</v>
      </c>
      <c r="B136" s="121" t="s">
        <v>133</v>
      </c>
      <c r="C136" s="121" t="s">
        <v>558</v>
      </c>
      <c r="D136" s="121"/>
      <c r="E136" s="122">
        <f t="shared" si="33"/>
        <v>7822.154315428179</v>
      </c>
      <c r="F136" s="82"/>
      <c r="G136" s="81">
        <v>0</v>
      </c>
      <c r="H136" s="84">
        <v>0</v>
      </c>
      <c r="I136" s="97">
        <v>0</v>
      </c>
      <c r="J136" s="82"/>
      <c r="K136" s="97">
        <v>0</v>
      </c>
      <c r="L136" s="82">
        <v>1.275462962962963E-2</v>
      </c>
      <c r="M136" s="97">
        <f>+$L$89/L136*10000</f>
        <v>7822.1415607985491</v>
      </c>
      <c r="N136" s="84"/>
      <c r="O136" s="81">
        <v>0</v>
      </c>
      <c r="P136" s="85">
        <f t="shared" si="31"/>
        <v>0</v>
      </c>
      <c r="Q136" s="85">
        <f t="shared" si="34"/>
        <v>7822.1415607985491</v>
      </c>
      <c r="R136" s="85">
        <f t="shared" si="35"/>
        <v>1.275462962962963E-2</v>
      </c>
      <c r="S136" s="97">
        <f t="shared" si="36"/>
        <v>7822.154315428179</v>
      </c>
      <c r="T136" s="3"/>
      <c r="U136" s="9"/>
    </row>
    <row r="137" spans="1:21" ht="15.75" x14ac:dyDescent="0.25">
      <c r="A137" s="128">
        <v>47</v>
      </c>
      <c r="B137" s="121" t="s">
        <v>228</v>
      </c>
      <c r="C137" s="121" t="s">
        <v>559</v>
      </c>
      <c r="D137" s="121"/>
      <c r="E137" s="122">
        <f t="shared" si="33"/>
        <v>7724.0272535842305</v>
      </c>
      <c r="F137" s="82"/>
      <c r="G137" s="81">
        <v>0</v>
      </c>
      <c r="H137" s="84">
        <v>0</v>
      </c>
      <c r="I137" s="97">
        <v>0</v>
      </c>
      <c r="J137" s="82"/>
      <c r="K137" s="97">
        <v>0</v>
      </c>
      <c r="L137" s="82">
        <v>1.2916666666666667E-2</v>
      </c>
      <c r="M137" s="97">
        <f>+$L$89/L137*10000</f>
        <v>7724.0143369175639</v>
      </c>
      <c r="N137" s="84"/>
      <c r="O137" s="81">
        <v>0</v>
      </c>
      <c r="P137" s="85">
        <f t="shared" ref="P137:P161" si="37">LARGE($G137:$I137,1)</f>
        <v>0</v>
      </c>
      <c r="Q137" s="85">
        <f t="shared" si="34"/>
        <v>7724.0143369175639</v>
      </c>
      <c r="R137" s="85">
        <f t="shared" si="35"/>
        <v>1.2916666666666667E-2</v>
      </c>
      <c r="S137" s="97">
        <f t="shared" si="36"/>
        <v>7724.0272535842305</v>
      </c>
      <c r="T137" s="3"/>
      <c r="U137" s="9"/>
    </row>
    <row r="138" spans="1:21" ht="15.75" x14ac:dyDescent="0.25">
      <c r="A138" s="128">
        <v>48</v>
      </c>
      <c r="B138" s="121" t="s">
        <v>78</v>
      </c>
      <c r="C138" s="121" t="s">
        <v>439</v>
      </c>
      <c r="D138" s="121"/>
      <c r="E138" s="122">
        <f t="shared" si="33"/>
        <v>7631.8141197497762</v>
      </c>
      <c r="F138" s="82"/>
      <c r="G138" s="81">
        <v>0</v>
      </c>
      <c r="H138" s="82"/>
      <c r="I138" s="81">
        <v>0</v>
      </c>
      <c r="J138" s="82">
        <v>1.2951388888888887E-2</v>
      </c>
      <c r="K138" s="97">
        <f>+$J$89/J138*10000</f>
        <v>7631.8141197497762</v>
      </c>
      <c r="L138" s="84"/>
      <c r="M138" s="81">
        <v>0</v>
      </c>
      <c r="N138" s="84"/>
      <c r="O138" s="81">
        <v>0</v>
      </c>
      <c r="P138" s="85">
        <f t="shared" si="37"/>
        <v>0</v>
      </c>
      <c r="Q138" s="85">
        <f t="shared" si="34"/>
        <v>7631.8141197497762</v>
      </c>
      <c r="R138" s="85">
        <f t="shared" si="35"/>
        <v>0</v>
      </c>
      <c r="S138" s="97">
        <f t="shared" si="36"/>
        <v>7631.8141197497762</v>
      </c>
      <c r="T138" s="3"/>
      <c r="U138" s="9"/>
    </row>
    <row r="139" spans="1:21" ht="15.75" x14ac:dyDescent="0.25">
      <c r="A139" s="128">
        <v>49</v>
      </c>
      <c r="B139" s="121" t="s">
        <v>596</v>
      </c>
      <c r="C139" s="121" t="s">
        <v>239</v>
      </c>
      <c r="D139" s="121"/>
      <c r="E139" s="122">
        <f t="shared" si="33"/>
        <v>7586.511605573136</v>
      </c>
      <c r="F139" s="82"/>
      <c r="G139" s="81">
        <v>0</v>
      </c>
      <c r="H139" s="82"/>
      <c r="I139" s="81">
        <v>0</v>
      </c>
      <c r="J139" s="82"/>
      <c r="K139" s="81">
        <v>0</v>
      </c>
      <c r="L139" s="84"/>
      <c r="M139" s="81">
        <v>0</v>
      </c>
      <c r="N139" s="82">
        <v>1.3715277777777778E-2</v>
      </c>
      <c r="O139" s="97">
        <f>+$N$89/N139*10000</f>
        <v>7586.497890295358</v>
      </c>
      <c r="P139" s="85">
        <f t="shared" si="37"/>
        <v>0</v>
      </c>
      <c r="Q139" s="85">
        <f t="shared" si="34"/>
        <v>7586.497890295358</v>
      </c>
      <c r="R139" s="85">
        <f t="shared" si="35"/>
        <v>1.3715277777777778E-2</v>
      </c>
      <c r="S139" s="97">
        <f t="shared" si="36"/>
        <v>7586.511605573136</v>
      </c>
      <c r="T139" s="3"/>
      <c r="U139" s="9"/>
    </row>
    <row r="140" spans="1:21" ht="15.75" x14ac:dyDescent="0.25">
      <c r="A140" s="128">
        <v>50</v>
      </c>
      <c r="B140" s="121" t="s">
        <v>494</v>
      </c>
      <c r="C140" s="121" t="s">
        <v>447</v>
      </c>
      <c r="D140" s="121"/>
      <c r="E140" s="122">
        <f t="shared" si="33"/>
        <v>7417.5057769526957</v>
      </c>
      <c r="F140" s="82"/>
      <c r="G140" s="81">
        <v>0</v>
      </c>
      <c r="H140" s="82"/>
      <c r="I140" s="81">
        <v>0</v>
      </c>
      <c r="J140" s="82"/>
      <c r="K140" s="81">
        <v>0</v>
      </c>
      <c r="L140" s="84"/>
      <c r="M140" s="81">
        <v>0</v>
      </c>
      <c r="N140" s="82">
        <v>1.4027777777777778E-2</v>
      </c>
      <c r="O140" s="97">
        <f>+$N$89/N140*10000</f>
        <v>7417.4917491749175</v>
      </c>
      <c r="P140" s="85">
        <f t="shared" si="37"/>
        <v>0</v>
      </c>
      <c r="Q140" s="85">
        <f t="shared" si="34"/>
        <v>7417.4917491749175</v>
      </c>
      <c r="R140" s="85">
        <f t="shared" si="35"/>
        <v>1.4027777777777778E-2</v>
      </c>
      <c r="S140" s="97">
        <f t="shared" si="36"/>
        <v>7417.5057769526957</v>
      </c>
      <c r="T140" s="3"/>
      <c r="U140" s="9">
        <f t="shared" si="25"/>
        <v>0</v>
      </c>
    </row>
    <row r="141" spans="1:21" ht="15.75" x14ac:dyDescent="0.25">
      <c r="A141" s="128">
        <v>51</v>
      </c>
      <c r="B141" s="121" t="s">
        <v>138</v>
      </c>
      <c r="C141" s="121" t="s">
        <v>139</v>
      </c>
      <c r="D141" s="121" t="s">
        <v>112</v>
      </c>
      <c r="E141" s="122">
        <f t="shared" si="33"/>
        <v>7356.1430793157078</v>
      </c>
      <c r="F141" s="82"/>
      <c r="G141" s="81">
        <v>0</v>
      </c>
      <c r="H141" s="82">
        <v>7.4421296296296293E-3</v>
      </c>
      <c r="I141" s="97">
        <f>+$H$89/H141*10000</f>
        <v>7356.1430793157078</v>
      </c>
      <c r="J141" s="82"/>
      <c r="K141" s="81">
        <v>0</v>
      </c>
      <c r="L141" s="84"/>
      <c r="M141" s="81">
        <v>0</v>
      </c>
      <c r="N141" s="84"/>
      <c r="O141" s="81">
        <v>0</v>
      </c>
      <c r="P141" s="85">
        <f t="shared" si="37"/>
        <v>7356.1430793157078</v>
      </c>
      <c r="Q141" s="85">
        <f t="shared" si="34"/>
        <v>0</v>
      </c>
      <c r="R141" s="85">
        <f t="shared" si="35"/>
        <v>0</v>
      </c>
      <c r="S141" s="97">
        <f t="shared" si="36"/>
        <v>7356.1430793157078</v>
      </c>
      <c r="T141" s="3"/>
      <c r="U141" s="9"/>
    </row>
    <row r="142" spans="1:21" ht="15.75" x14ac:dyDescent="0.25">
      <c r="A142" s="128">
        <v>52</v>
      </c>
      <c r="B142" s="121" t="s">
        <v>19</v>
      </c>
      <c r="C142" s="121" t="s">
        <v>241</v>
      </c>
      <c r="D142" s="121"/>
      <c r="E142" s="122">
        <f t="shared" si="33"/>
        <v>7344.785408496733</v>
      </c>
      <c r="F142" s="82"/>
      <c r="G142" s="81">
        <v>0</v>
      </c>
      <c r="H142" s="82"/>
      <c r="I142" s="81">
        <v>0</v>
      </c>
      <c r="J142" s="82"/>
      <c r="K142" s="81">
        <v>0</v>
      </c>
      <c r="L142" s="84"/>
      <c r="M142" s="81">
        <v>0</v>
      </c>
      <c r="N142" s="82">
        <v>1.4166666666666666E-2</v>
      </c>
      <c r="O142" s="97">
        <f>+$N$89/N142*10000</f>
        <v>7344.7712418300662</v>
      </c>
      <c r="P142" s="85">
        <f t="shared" si="37"/>
        <v>0</v>
      </c>
      <c r="Q142" s="85">
        <f t="shared" si="34"/>
        <v>7344.7712418300662</v>
      </c>
      <c r="R142" s="85">
        <f t="shared" si="35"/>
        <v>1.4166666666666666E-2</v>
      </c>
      <c r="S142" s="97">
        <f t="shared" si="36"/>
        <v>7344.785408496733</v>
      </c>
      <c r="T142" s="3"/>
      <c r="U142" s="9">
        <f t="shared" si="25"/>
        <v>0</v>
      </c>
    </row>
    <row r="143" spans="1:21" ht="15.75" x14ac:dyDescent="0.25">
      <c r="A143" s="128">
        <v>53</v>
      </c>
      <c r="B143" s="123" t="s">
        <v>59</v>
      </c>
      <c r="C143" s="123" t="s">
        <v>430</v>
      </c>
      <c r="D143" s="123" t="s">
        <v>51</v>
      </c>
      <c r="E143" s="122">
        <f t="shared" si="33"/>
        <v>7243.491577335376</v>
      </c>
      <c r="F143" s="82"/>
      <c r="G143" s="81">
        <v>0</v>
      </c>
      <c r="H143" s="82">
        <v>7.5578703703703702E-3</v>
      </c>
      <c r="I143" s="97">
        <f>+$H$89/H143*10000</f>
        <v>7243.491577335376</v>
      </c>
      <c r="J143" s="82"/>
      <c r="K143" s="81">
        <v>0</v>
      </c>
      <c r="L143" s="84"/>
      <c r="M143" s="81">
        <v>0</v>
      </c>
      <c r="N143" s="84"/>
      <c r="O143" s="81">
        <v>0</v>
      </c>
      <c r="P143" s="85">
        <f t="shared" si="37"/>
        <v>7243.491577335376</v>
      </c>
      <c r="Q143" s="85">
        <f t="shared" si="34"/>
        <v>0</v>
      </c>
      <c r="R143" s="85">
        <f t="shared" si="35"/>
        <v>0</v>
      </c>
      <c r="S143" s="97">
        <f t="shared" si="36"/>
        <v>7243.491577335376</v>
      </c>
      <c r="T143" s="3"/>
      <c r="U143" s="9"/>
    </row>
    <row r="144" spans="1:21" ht="15.75" x14ac:dyDescent="0.25">
      <c r="A144" s="128">
        <v>54</v>
      </c>
      <c r="B144" s="121" t="s">
        <v>122</v>
      </c>
      <c r="C144" s="121" t="s">
        <v>597</v>
      </c>
      <c r="D144" s="121"/>
      <c r="E144" s="122">
        <f t="shared" si="33"/>
        <v>7056.5296590281405</v>
      </c>
      <c r="F144" s="82"/>
      <c r="G144" s="81">
        <v>0</v>
      </c>
      <c r="H144" s="82"/>
      <c r="I144" s="81">
        <v>0</v>
      </c>
      <c r="J144" s="82"/>
      <c r="K144" s="81">
        <v>0</v>
      </c>
      <c r="L144" s="84"/>
      <c r="M144" s="81">
        <v>0</v>
      </c>
      <c r="N144" s="82">
        <v>1.4745370370370372E-2</v>
      </c>
      <c r="O144" s="97">
        <f>+$N$89/N144*10000</f>
        <v>7056.5149136577702</v>
      </c>
      <c r="P144" s="85">
        <f t="shared" si="37"/>
        <v>0</v>
      </c>
      <c r="Q144" s="85">
        <f t="shared" si="34"/>
        <v>7056.5149136577702</v>
      </c>
      <c r="R144" s="85">
        <f t="shared" si="35"/>
        <v>1.4745370370370372E-2</v>
      </c>
      <c r="S144" s="97">
        <f t="shared" si="36"/>
        <v>7056.5296590281405</v>
      </c>
      <c r="T144" s="3"/>
      <c r="U144" s="9"/>
    </row>
    <row r="145" spans="1:21" ht="15.75" x14ac:dyDescent="0.25">
      <c r="A145" s="128">
        <v>55</v>
      </c>
      <c r="B145" s="121" t="s">
        <v>267</v>
      </c>
      <c r="C145" s="121" t="s">
        <v>489</v>
      </c>
      <c r="D145" s="121"/>
      <c r="E145" s="122">
        <f t="shared" si="33"/>
        <v>7040.3957131079951</v>
      </c>
      <c r="F145" s="82"/>
      <c r="G145" s="81">
        <v>0</v>
      </c>
      <c r="H145" s="82"/>
      <c r="I145" s="81">
        <v>0</v>
      </c>
      <c r="J145" s="82">
        <v>1.4039351851851851E-2</v>
      </c>
      <c r="K145" s="97">
        <f>+$J$89/J145*10000</f>
        <v>7040.3957131079951</v>
      </c>
      <c r="L145" s="84"/>
      <c r="M145" s="81">
        <v>0</v>
      </c>
      <c r="N145" s="84"/>
      <c r="O145" s="81">
        <v>0</v>
      </c>
      <c r="P145" s="85">
        <f t="shared" si="37"/>
        <v>0</v>
      </c>
      <c r="Q145" s="85">
        <f t="shared" si="34"/>
        <v>7040.3957131079951</v>
      </c>
      <c r="R145" s="85">
        <f t="shared" si="35"/>
        <v>0</v>
      </c>
      <c r="S145" s="97">
        <f t="shared" si="36"/>
        <v>7040.3957131079951</v>
      </c>
      <c r="T145" s="3"/>
      <c r="U145" s="9"/>
    </row>
    <row r="146" spans="1:21" ht="15.75" x14ac:dyDescent="0.25">
      <c r="A146" s="128">
        <v>56</v>
      </c>
      <c r="B146" s="121" t="s">
        <v>267</v>
      </c>
      <c r="C146" s="121" t="s">
        <v>490</v>
      </c>
      <c r="D146" s="121"/>
      <c r="E146" s="122">
        <f t="shared" si="33"/>
        <v>7034.5963756177907</v>
      </c>
      <c r="F146" s="82"/>
      <c r="G146" s="81">
        <v>0</v>
      </c>
      <c r="H146" s="82"/>
      <c r="I146" s="81">
        <v>0</v>
      </c>
      <c r="J146" s="82">
        <v>1.4050925925925927E-2</v>
      </c>
      <c r="K146" s="97">
        <f>+$J$89/J146*10000</f>
        <v>7034.5963756177907</v>
      </c>
      <c r="L146" s="84"/>
      <c r="M146" s="81">
        <v>0</v>
      </c>
      <c r="N146" s="84"/>
      <c r="O146" s="81">
        <v>0</v>
      </c>
      <c r="P146" s="85">
        <f t="shared" si="37"/>
        <v>0</v>
      </c>
      <c r="Q146" s="85">
        <f t="shared" si="34"/>
        <v>7034.5963756177907</v>
      </c>
      <c r="R146" s="85">
        <f t="shared" si="35"/>
        <v>0</v>
      </c>
      <c r="S146" s="97">
        <f t="shared" si="36"/>
        <v>7034.5963756177907</v>
      </c>
      <c r="T146" s="3"/>
      <c r="U146" s="9">
        <f t="shared" si="25"/>
        <v>0</v>
      </c>
    </row>
    <row r="147" spans="1:21" ht="15.75" x14ac:dyDescent="0.25">
      <c r="A147" s="128">
        <v>57</v>
      </c>
      <c r="B147" s="121" t="s">
        <v>228</v>
      </c>
      <c r="C147" s="121" t="s">
        <v>491</v>
      </c>
      <c r="D147" s="121"/>
      <c r="E147" s="122">
        <f t="shared" si="33"/>
        <v>6982.829108748977</v>
      </c>
      <c r="F147" s="82"/>
      <c r="G147" s="81">
        <v>0</v>
      </c>
      <c r="H147" s="82"/>
      <c r="I147" s="81">
        <v>0</v>
      </c>
      <c r="J147" s="82">
        <v>1.4155092592592592E-2</v>
      </c>
      <c r="K147" s="97">
        <f>+$J$89/J147*10000</f>
        <v>6982.829108748977</v>
      </c>
      <c r="L147" s="84"/>
      <c r="M147" s="81">
        <v>0</v>
      </c>
      <c r="N147" s="84"/>
      <c r="O147" s="81">
        <v>0</v>
      </c>
      <c r="P147" s="85">
        <f t="shared" si="37"/>
        <v>0</v>
      </c>
      <c r="Q147" s="85">
        <f t="shared" si="34"/>
        <v>6982.829108748977</v>
      </c>
      <c r="R147" s="85">
        <f t="shared" si="35"/>
        <v>0</v>
      </c>
      <c r="S147" s="97">
        <f t="shared" si="36"/>
        <v>6982.829108748977</v>
      </c>
      <c r="T147" s="3"/>
      <c r="U147" s="9">
        <f t="shared" si="25"/>
        <v>0</v>
      </c>
    </row>
    <row r="148" spans="1:21" ht="15.75" x14ac:dyDescent="0.25">
      <c r="A148" s="128">
        <v>58</v>
      </c>
      <c r="B148" s="121" t="s">
        <v>62</v>
      </c>
      <c r="C148" s="121" t="s">
        <v>598</v>
      </c>
      <c r="D148" s="121"/>
      <c r="E148" s="122">
        <f t="shared" si="33"/>
        <v>6979.8285720036811</v>
      </c>
      <c r="F148" s="82"/>
      <c r="G148" s="81">
        <v>0</v>
      </c>
      <c r="H148" s="82"/>
      <c r="I148" s="81">
        <v>0</v>
      </c>
      <c r="J148" s="82"/>
      <c r="K148" s="81">
        <v>0</v>
      </c>
      <c r="L148" s="84"/>
      <c r="M148" s="81">
        <v>0</v>
      </c>
      <c r="N148" s="82">
        <v>1.4907407407407406E-2</v>
      </c>
      <c r="O148" s="97">
        <f>+$N$89/N148*10000</f>
        <v>6979.8136645962741</v>
      </c>
      <c r="P148" s="85">
        <f t="shared" si="37"/>
        <v>0</v>
      </c>
      <c r="Q148" s="85">
        <f t="shared" si="34"/>
        <v>6979.8136645962741</v>
      </c>
      <c r="R148" s="85">
        <f t="shared" si="35"/>
        <v>1.4907407407407406E-2</v>
      </c>
      <c r="S148" s="97">
        <f t="shared" si="36"/>
        <v>6979.8285720036811</v>
      </c>
      <c r="T148" s="3"/>
      <c r="U148" s="9"/>
    </row>
    <row r="149" spans="1:21" ht="15.75" x14ac:dyDescent="0.25">
      <c r="A149" s="128">
        <v>59</v>
      </c>
      <c r="B149" s="121" t="s">
        <v>180</v>
      </c>
      <c r="C149" s="121" t="s">
        <v>50</v>
      </c>
      <c r="D149" s="121" t="s">
        <v>51</v>
      </c>
      <c r="E149" s="122">
        <f t="shared" si="33"/>
        <v>6955.8823529411766</v>
      </c>
      <c r="F149" s="82"/>
      <c r="G149" s="81">
        <v>0</v>
      </c>
      <c r="H149" s="82">
        <v>7.8703703703703713E-3</v>
      </c>
      <c r="I149" s="97">
        <f>+$H$89/H149*10000</f>
        <v>6955.8823529411766</v>
      </c>
      <c r="J149" s="82"/>
      <c r="K149" s="81">
        <v>0</v>
      </c>
      <c r="L149" s="84"/>
      <c r="M149" s="81">
        <v>0</v>
      </c>
      <c r="N149" s="84"/>
      <c r="O149" s="81">
        <v>0</v>
      </c>
      <c r="P149" s="85">
        <f t="shared" si="37"/>
        <v>6955.8823529411766</v>
      </c>
      <c r="Q149" s="85">
        <f t="shared" si="34"/>
        <v>0</v>
      </c>
      <c r="R149" s="85">
        <f t="shared" si="35"/>
        <v>0</v>
      </c>
      <c r="S149" s="97">
        <f t="shared" si="36"/>
        <v>6955.8823529411766</v>
      </c>
      <c r="T149" s="3"/>
      <c r="U149" s="9"/>
    </row>
    <row r="150" spans="1:21" ht="15.75" x14ac:dyDescent="0.25">
      <c r="A150" s="128">
        <v>60</v>
      </c>
      <c r="B150" s="121" t="s">
        <v>133</v>
      </c>
      <c r="C150" s="121" t="s">
        <v>496</v>
      </c>
      <c r="D150" s="121"/>
      <c r="E150" s="122">
        <f t="shared" si="33"/>
        <v>6909.3851132686068</v>
      </c>
      <c r="F150" s="82"/>
      <c r="G150" s="81">
        <v>0</v>
      </c>
      <c r="H150" s="82"/>
      <c r="I150" s="97"/>
      <c r="J150" s="82">
        <v>1.4305555555555557E-2</v>
      </c>
      <c r="K150" s="97">
        <f>+$J$89/J150*10000</f>
        <v>6909.3851132686068</v>
      </c>
      <c r="L150" s="84"/>
      <c r="M150" s="81">
        <v>0</v>
      </c>
      <c r="N150" s="84"/>
      <c r="O150" s="81">
        <v>0</v>
      </c>
      <c r="P150" s="85">
        <f t="shared" si="37"/>
        <v>0</v>
      </c>
      <c r="Q150" s="85">
        <f t="shared" si="34"/>
        <v>6909.3851132686068</v>
      </c>
      <c r="R150" s="85">
        <f t="shared" si="35"/>
        <v>0</v>
      </c>
      <c r="S150" s="97">
        <f t="shared" si="36"/>
        <v>6909.3851132686068</v>
      </c>
      <c r="T150" s="3"/>
      <c r="U150" s="9"/>
    </row>
    <row r="151" spans="1:21" ht="15.75" x14ac:dyDescent="0.25">
      <c r="A151" s="128">
        <v>61</v>
      </c>
      <c r="B151" s="121" t="s">
        <v>54</v>
      </c>
      <c r="C151" s="121" t="s">
        <v>551</v>
      </c>
      <c r="D151" s="121"/>
      <c r="E151" s="122">
        <f t="shared" si="33"/>
        <v>6890.5020890787373</v>
      </c>
      <c r="F151" s="82"/>
      <c r="G151" s="81">
        <v>0</v>
      </c>
      <c r="H151" s="84">
        <v>0</v>
      </c>
      <c r="I151" s="97">
        <v>0</v>
      </c>
      <c r="J151" s="82"/>
      <c r="K151" s="97">
        <v>0</v>
      </c>
      <c r="L151" s="82">
        <v>1.4479166666666668E-2</v>
      </c>
      <c r="M151" s="97">
        <f>+$L$89/L151*10000</f>
        <v>6890.4876099120702</v>
      </c>
      <c r="N151" s="84"/>
      <c r="O151" s="81">
        <v>0</v>
      </c>
      <c r="P151" s="85">
        <f t="shared" si="37"/>
        <v>0</v>
      </c>
      <c r="Q151" s="85">
        <f t="shared" si="34"/>
        <v>6890.4876099120702</v>
      </c>
      <c r="R151" s="85">
        <f t="shared" si="35"/>
        <v>1.4479166666666668E-2</v>
      </c>
      <c r="S151" s="97">
        <f t="shared" si="36"/>
        <v>6890.5020890787373</v>
      </c>
      <c r="T151" s="3"/>
      <c r="U151" s="9">
        <f t="shared" si="25"/>
        <v>0</v>
      </c>
    </row>
    <row r="152" spans="1:21" ht="15.75" x14ac:dyDescent="0.25">
      <c r="A152" s="128">
        <v>62</v>
      </c>
      <c r="B152" s="121" t="s">
        <v>343</v>
      </c>
      <c r="C152" s="121" t="s">
        <v>497</v>
      </c>
      <c r="D152" s="121"/>
      <c r="E152" s="122">
        <f t="shared" si="33"/>
        <v>6756.32911392405</v>
      </c>
      <c r="F152" s="82"/>
      <c r="G152" s="81">
        <v>0</v>
      </c>
      <c r="H152" s="82"/>
      <c r="I152" s="97"/>
      <c r="J152" s="82">
        <v>1.462962962962963E-2</v>
      </c>
      <c r="K152" s="97">
        <f>+$J$89/J152*10000</f>
        <v>6756.32911392405</v>
      </c>
      <c r="L152" s="84"/>
      <c r="M152" s="81">
        <v>0</v>
      </c>
      <c r="N152" s="84"/>
      <c r="O152" s="81">
        <v>0</v>
      </c>
      <c r="P152" s="85">
        <f t="shared" si="37"/>
        <v>0</v>
      </c>
      <c r="Q152" s="85">
        <f t="shared" si="34"/>
        <v>6756.32911392405</v>
      </c>
      <c r="R152" s="85">
        <f t="shared" si="35"/>
        <v>0</v>
      </c>
      <c r="S152" s="97">
        <f t="shared" si="36"/>
        <v>6756.32911392405</v>
      </c>
      <c r="T152" s="3"/>
      <c r="U152" s="9"/>
    </row>
    <row r="153" spans="1:21" ht="15.75" x14ac:dyDescent="0.25">
      <c r="A153" s="128">
        <v>63</v>
      </c>
      <c r="B153" s="121" t="s">
        <v>159</v>
      </c>
      <c r="C153" s="121" t="s">
        <v>32</v>
      </c>
      <c r="D153" s="121" t="s">
        <v>33</v>
      </c>
      <c r="E153" s="122">
        <f t="shared" si="33"/>
        <v>6690.2404526166911</v>
      </c>
      <c r="F153" s="82"/>
      <c r="G153" s="81">
        <v>0</v>
      </c>
      <c r="H153" s="82">
        <v>8.1828703703703699E-3</v>
      </c>
      <c r="I153" s="97">
        <f>+$H$89/H153*10000</f>
        <v>6690.2404526166911</v>
      </c>
      <c r="J153" s="82"/>
      <c r="K153" s="97">
        <v>0</v>
      </c>
      <c r="L153" s="84"/>
      <c r="M153" s="81">
        <v>0</v>
      </c>
      <c r="N153" s="84"/>
      <c r="O153" s="81">
        <v>0</v>
      </c>
      <c r="P153" s="85">
        <f t="shared" si="37"/>
        <v>6690.2404526166911</v>
      </c>
      <c r="Q153" s="85">
        <f t="shared" si="34"/>
        <v>0</v>
      </c>
      <c r="R153" s="85">
        <f t="shared" si="35"/>
        <v>0</v>
      </c>
      <c r="S153" s="97">
        <f t="shared" si="36"/>
        <v>6690.2404526166911</v>
      </c>
      <c r="T153" s="3"/>
      <c r="U153" s="9"/>
    </row>
    <row r="154" spans="1:21" ht="15.75" x14ac:dyDescent="0.25">
      <c r="A154" s="128">
        <v>64</v>
      </c>
      <c r="B154" s="121" t="s">
        <v>149</v>
      </c>
      <c r="C154" s="121" t="s">
        <v>150</v>
      </c>
      <c r="D154" s="121" t="s">
        <v>151</v>
      </c>
      <c r="E154" s="122">
        <f t="shared" si="33"/>
        <v>6690.2404526166911</v>
      </c>
      <c r="F154" s="82"/>
      <c r="G154" s="81">
        <v>0</v>
      </c>
      <c r="H154" s="82">
        <v>8.1828703703703699E-3</v>
      </c>
      <c r="I154" s="97">
        <f>+$H$89/H154*10000</f>
        <v>6690.2404526166911</v>
      </c>
      <c r="J154" s="82"/>
      <c r="K154" s="97">
        <v>0</v>
      </c>
      <c r="L154" s="84"/>
      <c r="M154" s="81">
        <v>0</v>
      </c>
      <c r="N154" s="84"/>
      <c r="O154" s="81">
        <v>0</v>
      </c>
      <c r="P154" s="85">
        <f t="shared" si="37"/>
        <v>6690.2404526166911</v>
      </c>
      <c r="Q154" s="85">
        <f t="shared" si="34"/>
        <v>0</v>
      </c>
      <c r="R154" s="85">
        <f t="shared" si="35"/>
        <v>0</v>
      </c>
      <c r="S154" s="97">
        <f t="shared" si="36"/>
        <v>6690.2404526166911</v>
      </c>
      <c r="T154" s="3"/>
      <c r="U154" s="9"/>
    </row>
    <row r="155" spans="1:21" ht="15.75" x14ac:dyDescent="0.25">
      <c r="A155" s="128">
        <v>65</v>
      </c>
      <c r="B155" s="121" t="s">
        <v>103</v>
      </c>
      <c r="C155" s="121" t="s">
        <v>498</v>
      </c>
      <c r="D155" s="121"/>
      <c r="E155" s="122">
        <f t="shared" ref="E155:E161" si="38">+S155</f>
        <v>6609.9071207430325</v>
      </c>
      <c r="F155" s="82"/>
      <c r="G155" s="81">
        <v>0</v>
      </c>
      <c r="H155" s="82"/>
      <c r="I155" s="81">
        <v>0</v>
      </c>
      <c r="J155" s="82">
        <v>1.4953703703703705E-2</v>
      </c>
      <c r="K155" s="97">
        <f>+$J$89/J155*10000</f>
        <v>6609.9071207430325</v>
      </c>
      <c r="L155" s="84"/>
      <c r="M155" s="81">
        <v>0</v>
      </c>
      <c r="N155" s="84"/>
      <c r="O155" s="81">
        <v>0</v>
      </c>
      <c r="P155" s="85">
        <f t="shared" si="37"/>
        <v>0</v>
      </c>
      <c r="Q155" s="85">
        <f t="shared" ref="Q155:Q161" si="39">LARGE($K155:$O155,1)</f>
        <v>6609.9071207430325</v>
      </c>
      <c r="R155" s="85">
        <f t="shared" ref="R155:R161" si="40">LARGE($K155:$O155,2)</f>
        <v>0</v>
      </c>
      <c r="S155" s="97">
        <f t="shared" ref="S155:S186" si="41">SUM(P155:R155)</f>
        <v>6609.9071207430325</v>
      </c>
      <c r="T155" s="3"/>
      <c r="U155" s="9"/>
    </row>
    <row r="156" spans="1:21" ht="15.75" x14ac:dyDescent="0.25">
      <c r="A156" s="128">
        <v>66</v>
      </c>
      <c r="B156" s="121" t="s">
        <v>65</v>
      </c>
      <c r="C156" s="121" t="s">
        <v>499</v>
      </c>
      <c r="D156" s="121"/>
      <c r="E156" s="122">
        <f t="shared" si="38"/>
        <v>6549.0797546012254</v>
      </c>
      <c r="F156" s="82"/>
      <c r="G156" s="81">
        <v>0</v>
      </c>
      <c r="H156" s="82"/>
      <c r="I156" s="81">
        <v>0</v>
      </c>
      <c r="J156" s="82">
        <v>1.5092592592592593E-2</v>
      </c>
      <c r="K156" s="97">
        <f>+$J$89/J156*10000</f>
        <v>6549.0797546012254</v>
      </c>
      <c r="L156" s="84"/>
      <c r="M156" s="81">
        <v>0</v>
      </c>
      <c r="N156" s="84"/>
      <c r="O156" s="81">
        <v>0</v>
      </c>
      <c r="P156" s="85">
        <f t="shared" si="37"/>
        <v>0</v>
      </c>
      <c r="Q156" s="85">
        <f t="shared" si="39"/>
        <v>6549.0797546012254</v>
      </c>
      <c r="R156" s="85">
        <f t="shared" si="40"/>
        <v>0</v>
      </c>
      <c r="S156" s="97">
        <f t="shared" si="41"/>
        <v>6549.0797546012254</v>
      </c>
      <c r="T156" s="3"/>
      <c r="U156" s="9"/>
    </row>
    <row r="157" spans="1:21" ht="15.75" x14ac:dyDescent="0.25">
      <c r="A157" s="128">
        <v>67</v>
      </c>
      <c r="B157" s="121" t="s">
        <v>500</v>
      </c>
      <c r="C157" s="121" t="s">
        <v>501</v>
      </c>
      <c r="D157" s="121"/>
      <c r="E157" s="122">
        <f t="shared" si="38"/>
        <v>6401.7991004497735</v>
      </c>
      <c r="F157" s="82"/>
      <c r="G157" s="81">
        <v>0</v>
      </c>
      <c r="H157" s="82"/>
      <c r="I157" s="81">
        <v>0</v>
      </c>
      <c r="J157" s="82">
        <v>1.5439814814814816E-2</v>
      </c>
      <c r="K157" s="97">
        <f>+$J$89/J157*10000</f>
        <v>6401.7991004497735</v>
      </c>
      <c r="L157" s="84"/>
      <c r="M157" s="81">
        <v>0</v>
      </c>
      <c r="N157" s="84"/>
      <c r="O157" s="81">
        <v>0</v>
      </c>
      <c r="P157" s="85">
        <f t="shared" si="37"/>
        <v>0</v>
      </c>
      <c r="Q157" s="85">
        <f t="shared" si="39"/>
        <v>6401.7991004497735</v>
      </c>
      <c r="R157" s="85">
        <f t="shared" si="40"/>
        <v>0</v>
      </c>
      <c r="S157" s="97">
        <f t="shared" si="41"/>
        <v>6401.7991004497735</v>
      </c>
      <c r="T157" s="3"/>
      <c r="U157" s="9"/>
    </row>
    <row r="158" spans="1:21" ht="15.75" x14ac:dyDescent="0.25">
      <c r="A158" s="128">
        <v>68</v>
      </c>
      <c r="B158" s="121" t="s">
        <v>349</v>
      </c>
      <c r="C158" s="121" t="s">
        <v>444</v>
      </c>
      <c r="D158" s="121"/>
      <c r="E158" s="122">
        <f t="shared" si="38"/>
        <v>6358.8979895755774</v>
      </c>
      <c r="F158" s="82"/>
      <c r="G158" s="81">
        <v>0</v>
      </c>
      <c r="H158" s="82"/>
      <c r="I158" s="81">
        <v>0</v>
      </c>
      <c r="J158" s="82">
        <v>1.554398148148148E-2</v>
      </c>
      <c r="K158" s="97">
        <f>+$J$89/J158*10000</f>
        <v>6358.8979895755774</v>
      </c>
      <c r="L158" s="84"/>
      <c r="M158" s="81">
        <v>0</v>
      </c>
      <c r="N158" s="84"/>
      <c r="O158" s="81">
        <v>0</v>
      </c>
      <c r="P158" s="85">
        <f t="shared" si="37"/>
        <v>0</v>
      </c>
      <c r="Q158" s="85">
        <f t="shared" si="39"/>
        <v>6358.8979895755774</v>
      </c>
      <c r="R158" s="85">
        <f t="shared" si="40"/>
        <v>0</v>
      </c>
      <c r="S158" s="97">
        <f t="shared" si="41"/>
        <v>6358.8979895755774</v>
      </c>
      <c r="T158" s="3"/>
      <c r="U158" s="9"/>
    </row>
    <row r="159" spans="1:21" ht="15.75" x14ac:dyDescent="0.25">
      <c r="A159" s="128">
        <v>69</v>
      </c>
      <c r="B159" s="121" t="s">
        <v>502</v>
      </c>
      <c r="C159" s="121" t="s">
        <v>503</v>
      </c>
      <c r="D159" s="121"/>
      <c r="E159" s="122">
        <f t="shared" si="38"/>
        <v>5922.330097087377</v>
      </c>
      <c r="F159" s="82"/>
      <c r="G159" s="81">
        <v>0</v>
      </c>
      <c r="H159" s="82"/>
      <c r="I159" s="81">
        <v>0</v>
      </c>
      <c r="J159" s="82">
        <v>1.6689814814814817E-2</v>
      </c>
      <c r="K159" s="97">
        <f>+$J$89/J159*10000</f>
        <v>5922.330097087377</v>
      </c>
      <c r="L159" s="84"/>
      <c r="M159" s="81">
        <v>0</v>
      </c>
      <c r="N159" s="84"/>
      <c r="O159" s="81">
        <v>0</v>
      </c>
      <c r="P159" s="85">
        <f t="shared" si="37"/>
        <v>0</v>
      </c>
      <c r="Q159" s="85">
        <f t="shared" si="39"/>
        <v>5922.330097087377</v>
      </c>
      <c r="R159" s="85">
        <f t="shared" si="40"/>
        <v>0</v>
      </c>
      <c r="S159" s="97">
        <f t="shared" si="41"/>
        <v>5922.330097087377</v>
      </c>
      <c r="T159" s="3"/>
      <c r="U159" s="9"/>
    </row>
    <row r="160" spans="1:21" ht="15.75" x14ac:dyDescent="0.25">
      <c r="A160" s="128">
        <v>70</v>
      </c>
      <c r="B160" s="121" t="s">
        <v>54</v>
      </c>
      <c r="C160" s="121" t="s">
        <v>181</v>
      </c>
      <c r="D160" s="121" t="s">
        <v>182</v>
      </c>
      <c r="E160" s="122">
        <f t="shared" si="38"/>
        <v>5839.5061728395067</v>
      </c>
      <c r="F160" s="82"/>
      <c r="G160" s="81">
        <v>0</v>
      </c>
      <c r="H160" s="82">
        <v>9.3749999999999997E-3</v>
      </c>
      <c r="I160" s="97">
        <f>+$H$89/H160*10000</f>
        <v>5839.5061728395067</v>
      </c>
      <c r="J160" s="82"/>
      <c r="K160" s="97">
        <v>0</v>
      </c>
      <c r="L160" s="84"/>
      <c r="M160" s="81">
        <v>0</v>
      </c>
      <c r="N160" s="84"/>
      <c r="O160" s="81">
        <v>0</v>
      </c>
      <c r="P160" s="85">
        <f t="shared" si="37"/>
        <v>5839.5061728395067</v>
      </c>
      <c r="Q160" s="85">
        <f t="shared" si="39"/>
        <v>0</v>
      </c>
      <c r="R160" s="85">
        <f t="shared" si="40"/>
        <v>0</v>
      </c>
      <c r="S160" s="97">
        <f t="shared" si="41"/>
        <v>5839.5061728395067</v>
      </c>
      <c r="T160" s="3"/>
      <c r="U160" s="9"/>
    </row>
    <row r="161" spans="1:21" ht="15.75" x14ac:dyDescent="0.25">
      <c r="A161" s="128">
        <v>71</v>
      </c>
      <c r="B161" s="88" t="s">
        <v>140</v>
      </c>
      <c r="C161" s="88" t="s">
        <v>563</v>
      </c>
      <c r="D161" s="88"/>
      <c r="E161" s="127">
        <f t="shared" si="38"/>
        <v>5490.4640311689091</v>
      </c>
      <c r="F161" s="91"/>
      <c r="G161" s="81">
        <v>0</v>
      </c>
      <c r="H161" s="90">
        <v>0</v>
      </c>
      <c r="I161" s="101">
        <v>0</v>
      </c>
      <c r="J161" s="91"/>
      <c r="K161" s="101">
        <v>0</v>
      </c>
      <c r="L161" s="91">
        <v>1.8171296296296297E-2</v>
      </c>
      <c r="M161" s="97">
        <f>+$L$89/L161*10000</f>
        <v>5490.4458598726123</v>
      </c>
      <c r="N161" s="90"/>
      <c r="O161" s="81">
        <v>0</v>
      </c>
      <c r="P161" s="93">
        <f t="shared" si="37"/>
        <v>0</v>
      </c>
      <c r="Q161" s="93">
        <f t="shared" si="39"/>
        <v>5490.4458598726123</v>
      </c>
      <c r="R161" s="85">
        <f t="shared" si="40"/>
        <v>1.8171296296296297E-2</v>
      </c>
      <c r="S161" s="101">
        <f t="shared" si="41"/>
        <v>5490.4640311689091</v>
      </c>
      <c r="T161" s="3"/>
      <c r="U161" s="9">
        <f t="shared" si="25"/>
        <v>0</v>
      </c>
    </row>
    <row r="162" spans="1:21" ht="15.75" x14ac:dyDescent="0.25"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8"/>
      <c r="Q162" s="3"/>
      <c r="R162" s="3"/>
      <c r="S162" s="3"/>
      <c r="T162" s="3"/>
    </row>
    <row r="163" spans="1:21" ht="15.75" x14ac:dyDescent="0.25"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8"/>
      <c r="Q163" s="3"/>
      <c r="R163" s="3"/>
      <c r="S163" s="3"/>
      <c r="T163" s="3"/>
    </row>
    <row r="164" spans="1:21" ht="15.75" x14ac:dyDescent="0.25"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8"/>
      <c r="Q164" s="3"/>
      <c r="R164" s="3"/>
      <c r="S164" s="3"/>
      <c r="T164" s="3"/>
    </row>
    <row r="165" spans="1:21" ht="15.75" x14ac:dyDescent="0.25"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8"/>
      <c r="Q165" s="3"/>
      <c r="R165" s="3"/>
      <c r="S165" s="3"/>
      <c r="T165" s="3"/>
    </row>
    <row r="166" spans="1:21" ht="15.75" x14ac:dyDescent="0.25"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8"/>
      <c r="Q166" s="3"/>
      <c r="R166" s="3"/>
      <c r="S166" s="3"/>
      <c r="T166" s="3"/>
    </row>
    <row r="167" spans="1:21" ht="15.75" x14ac:dyDescent="0.25"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8"/>
      <c r="Q167" s="3"/>
      <c r="R167" s="3"/>
      <c r="S167" s="3"/>
      <c r="T167" s="3"/>
    </row>
    <row r="168" spans="1:21" ht="15.75" x14ac:dyDescent="0.25"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8"/>
      <c r="Q168" s="3"/>
      <c r="R168" s="3"/>
      <c r="S168" s="3"/>
      <c r="T168" s="3"/>
    </row>
    <row r="169" spans="1:21" ht="15.75" x14ac:dyDescent="0.25"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8"/>
      <c r="Q169" s="3"/>
      <c r="R169" s="3"/>
      <c r="S169" s="3"/>
      <c r="T169" s="3"/>
    </row>
    <row r="170" spans="1:21" ht="15.75" x14ac:dyDescent="0.25"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8"/>
      <c r="Q170" s="3"/>
      <c r="R170" s="3"/>
      <c r="S170" s="3"/>
      <c r="T170" s="3"/>
    </row>
    <row r="171" spans="1:21" ht="15.75" x14ac:dyDescent="0.25"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8"/>
      <c r="Q171" s="3"/>
      <c r="R171" s="3"/>
      <c r="S171" s="3"/>
      <c r="T171" s="3"/>
    </row>
    <row r="172" spans="1:21" ht="15.75" x14ac:dyDescent="0.25"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8"/>
      <c r="Q172" s="3"/>
      <c r="R172" s="3"/>
      <c r="S172" s="3"/>
      <c r="T172" s="3"/>
    </row>
    <row r="173" spans="1:21" ht="15.75" x14ac:dyDescent="0.25"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8"/>
      <c r="Q173" s="3"/>
      <c r="R173" s="3"/>
      <c r="S173" s="3"/>
      <c r="T173" s="3"/>
    </row>
    <row r="174" spans="1:21" ht="15.75" x14ac:dyDescent="0.25"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8"/>
      <c r="Q174" s="3"/>
      <c r="R174" s="3"/>
      <c r="S174" s="3"/>
      <c r="T174" s="3"/>
    </row>
    <row r="175" spans="1:21" ht="15.75" x14ac:dyDescent="0.25"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8"/>
      <c r="Q175" s="3"/>
      <c r="R175" s="3"/>
      <c r="S175" s="3"/>
      <c r="T175" s="3"/>
    </row>
    <row r="176" spans="1:21" ht="15.75" x14ac:dyDescent="0.25"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8"/>
      <c r="Q176" s="3"/>
      <c r="R176" s="3"/>
      <c r="S176" s="3"/>
      <c r="T176" s="3"/>
    </row>
    <row r="177" spans="2:20" ht="15.75" x14ac:dyDescent="0.25"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8"/>
      <c r="Q177" s="3"/>
      <c r="R177" s="3"/>
      <c r="S177" s="3"/>
      <c r="T177" s="3"/>
    </row>
    <row r="178" spans="2:20" ht="15.75" x14ac:dyDescent="0.25"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8"/>
      <c r="Q178" s="3"/>
      <c r="R178" s="3"/>
      <c r="S178" s="3"/>
      <c r="T178" s="3"/>
    </row>
    <row r="179" spans="2:20" ht="15.75" x14ac:dyDescent="0.25"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8"/>
      <c r="Q179" s="3"/>
      <c r="R179" s="3"/>
      <c r="S179" s="3"/>
      <c r="T179" s="3"/>
    </row>
    <row r="180" spans="2:20" ht="15.75" x14ac:dyDescent="0.25"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8"/>
      <c r="Q180" s="3"/>
      <c r="R180" s="3"/>
      <c r="S180" s="3"/>
      <c r="T180" s="3"/>
    </row>
    <row r="181" spans="2:20" ht="15.75" x14ac:dyDescent="0.25"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8"/>
      <c r="Q181" s="3"/>
      <c r="R181" s="3"/>
      <c r="S181" s="3"/>
      <c r="T181" s="3"/>
    </row>
    <row r="182" spans="2:20" ht="15.75" x14ac:dyDescent="0.25"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x14ac:dyDescent="0.25"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x14ac:dyDescent="0.25"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x14ac:dyDescent="0.25"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x14ac:dyDescent="0.25"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x14ac:dyDescent="0.25"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x14ac:dyDescent="0.25"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x14ac:dyDescent="0.25"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x14ac:dyDescent="0.25"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x14ac:dyDescent="0.25"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x14ac:dyDescent="0.25"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x14ac:dyDescent="0.25"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x14ac:dyDescent="0.25"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x14ac:dyDescent="0.25"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x14ac:dyDescent="0.25"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x14ac:dyDescent="0.25"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x14ac:dyDescent="0.25"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x14ac:dyDescent="0.25"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x14ac:dyDescent="0.25"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x14ac:dyDescent="0.25"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x14ac:dyDescent="0.25"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x14ac:dyDescent="0.25"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x14ac:dyDescent="0.25"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x14ac:dyDescent="0.25"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x14ac:dyDescent="0.25"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x14ac:dyDescent="0.25"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x14ac:dyDescent="0.25"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x14ac:dyDescent="0.25"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x14ac:dyDescent="0.25"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x14ac:dyDescent="0.25"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x14ac:dyDescent="0.25"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</sheetData>
  <sortState ref="B91:S161">
    <sortCondition descending="1" ref="E91:E161"/>
  </sortState>
  <mergeCells count="11">
    <mergeCell ref="F2:G2"/>
    <mergeCell ref="F3:G3"/>
    <mergeCell ref="H2:I2"/>
    <mergeCell ref="J2:K2"/>
    <mergeCell ref="L2:M2"/>
    <mergeCell ref="N2:O2"/>
    <mergeCell ref="P2:S3"/>
    <mergeCell ref="H3:I3"/>
    <mergeCell ref="J3:K3"/>
    <mergeCell ref="L3:M3"/>
    <mergeCell ref="N3:O3"/>
  </mergeCells>
  <hyperlinks>
    <hyperlink ref="J49" r:id="rId1" display="0@20:26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3"/>
  <sheetViews>
    <sheetView workbookViewId="0">
      <selection activeCell="B1" sqref="B1"/>
    </sheetView>
  </sheetViews>
  <sheetFormatPr defaultRowHeight="15" x14ac:dyDescent="0.25"/>
  <cols>
    <col min="1" max="1" width="3.140625" customWidth="1"/>
    <col min="2" max="2" width="11.28515625" customWidth="1"/>
    <col min="3" max="3" width="22" customWidth="1"/>
    <col min="4" max="4" width="27" customWidth="1"/>
    <col min="5" max="5" width="14.28515625" bestFit="1" customWidth="1"/>
    <col min="6" max="7" width="25.7109375" customWidth="1"/>
    <col min="8" max="9" width="20.7109375" customWidth="1"/>
    <col min="10" max="10" width="20.7109375" hidden="1" customWidth="1"/>
    <col min="11" max="12" width="20.7109375" customWidth="1"/>
    <col min="13" max="14" width="20.7109375" hidden="1" customWidth="1"/>
    <col min="15" max="18" width="20.7109375" customWidth="1"/>
    <col min="19" max="22" width="15.7109375" customWidth="1"/>
    <col min="24" max="24" width="0" hidden="1" customWidth="1"/>
  </cols>
  <sheetData>
    <row r="1" spans="1:69" ht="30" x14ac:dyDescent="0.4">
      <c r="B1" s="1" t="s">
        <v>380</v>
      </c>
    </row>
    <row r="2" spans="1:69" ht="23.25" x14ac:dyDescent="0.35">
      <c r="B2" s="10"/>
      <c r="C2" s="11"/>
      <c r="D2" s="11"/>
      <c r="E2" s="13"/>
      <c r="F2" s="143" t="s">
        <v>352</v>
      </c>
      <c r="G2" s="144"/>
      <c r="H2" s="143" t="s">
        <v>411</v>
      </c>
      <c r="I2" s="144"/>
      <c r="J2" s="132"/>
      <c r="K2" s="143" t="s">
        <v>412</v>
      </c>
      <c r="L2" s="144"/>
      <c r="M2" s="143" t="s">
        <v>413</v>
      </c>
      <c r="N2" s="144"/>
      <c r="O2" s="143" t="s">
        <v>414</v>
      </c>
      <c r="P2" s="144"/>
      <c r="Q2" s="143" t="s">
        <v>419</v>
      </c>
      <c r="R2" s="144"/>
      <c r="S2" s="147" t="s">
        <v>421</v>
      </c>
      <c r="T2" s="148"/>
      <c r="U2" s="148"/>
      <c r="V2" s="149"/>
    </row>
    <row r="3" spans="1:69" ht="47.25" customHeight="1" x14ac:dyDescent="0.35">
      <c r="B3" s="14"/>
      <c r="C3" s="15"/>
      <c r="D3" s="15"/>
      <c r="E3" s="17" t="s">
        <v>357</v>
      </c>
      <c r="F3" s="145" t="s">
        <v>353</v>
      </c>
      <c r="G3" s="146"/>
      <c r="H3" s="145" t="s">
        <v>410</v>
      </c>
      <c r="I3" s="146"/>
      <c r="J3" s="25"/>
      <c r="K3" s="145" t="s">
        <v>415</v>
      </c>
      <c r="L3" s="146"/>
      <c r="M3" s="145" t="s">
        <v>417</v>
      </c>
      <c r="N3" s="146"/>
      <c r="O3" s="145" t="s">
        <v>416</v>
      </c>
      <c r="P3" s="146"/>
      <c r="Q3" s="145" t="s">
        <v>418</v>
      </c>
      <c r="R3" s="146"/>
      <c r="S3" s="150"/>
      <c r="T3" s="151"/>
      <c r="U3" s="151"/>
      <c r="V3" s="152"/>
    </row>
    <row r="4" spans="1:69" ht="46.5" x14ac:dyDescent="0.35">
      <c r="B4" s="18"/>
      <c r="C4" s="19"/>
      <c r="D4" s="19"/>
      <c r="E4" s="21" t="s">
        <v>355</v>
      </c>
      <c r="F4" s="22" t="s">
        <v>354</v>
      </c>
      <c r="G4" s="23" t="s">
        <v>355</v>
      </c>
      <c r="H4" s="22" t="s">
        <v>354</v>
      </c>
      <c r="I4" s="23" t="s">
        <v>355</v>
      </c>
      <c r="J4" s="133"/>
      <c r="K4" s="22" t="s">
        <v>354</v>
      </c>
      <c r="L4" s="23" t="s">
        <v>355</v>
      </c>
      <c r="M4" s="22" t="s">
        <v>354</v>
      </c>
      <c r="N4" s="23" t="s">
        <v>355</v>
      </c>
      <c r="O4" s="22" t="s">
        <v>354</v>
      </c>
      <c r="P4" s="23" t="s">
        <v>355</v>
      </c>
      <c r="Q4" s="22" t="s">
        <v>354</v>
      </c>
      <c r="R4" s="23" t="s">
        <v>355</v>
      </c>
      <c r="S4" s="24" t="s">
        <v>580</v>
      </c>
      <c r="T4" s="24" t="s">
        <v>420</v>
      </c>
      <c r="U4" s="24" t="s">
        <v>552</v>
      </c>
      <c r="V4" s="24" t="s">
        <v>357</v>
      </c>
    </row>
    <row r="5" spans="1:69" ht="15.75" x14ac:dyDescent="0.25">
      <c r="A5" s="129"/>
      <c r="B5" s="40" t="s">
        <v>350</v>
      </c>
      <c r="C5" s="110"/>
      <c r="D5" s="110"/>
      <c r="E5" s="111"/>
      <c r="F5" s="112"/>
      <c r="G5" s="111"/>
      <c r="H5" s="112"/>
      <c r="I5" s="111"/>
      <c r="J5" s="110"/>
      <c r="K5" s="112"/>
      <c r="L5" s="111"/>
      <c r="M5" s="112"/>
      <c r="N5" s="111"/>
      <c r="O5" s="112"/>
      <c r="P5" s="111"/>
      <c r="Q5" s="112"/>
      <c r="R5" s="111"/>
      <c r="S5" s="45"/>
      <c r="T5" s="45"/>
      <c r="U5" s="45"/>
      <c r="V5" s="45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75" x14ac:dyDescent="0.25">
      <c r="A6" s="129"/>
      <c r="B6" s="46" t="s">
        <v>367</v>
      </c>
      <c r="C6" s="48"/>
      <c r="D6" s="48"/>
      <c r="E6" s="49"/>
      <c r="F6" s="50">
        <v>1.4768518518518519E-2</v>
      </c>
      <c r="G6" s="49"/>
      <c r="H6" s="50">
        <v>7.6736111111111111E-3</v>
      </c>
      <c r="I6" s="49"/>
      <c r="J6" s="48"/>
      <c r="K6" s="50">
        <v>1.462962962962963E-2</v>
      </c>
      <c r="L6" s="49"/>
      <c r="M6" s="153" t="s">
        <v>546</v>
      </c>
      <c r="N6" s="154"/>
      <c r="O6" s="50">
        <v>1.4224537037037037E-2</v>
      </c>
      <c r="P6" s="49"/>
      <c r="Q6" s="50">
        <v>1.462962962962963E-2</v>
      </c>
      <c r="R6" s="49"/>
      <c r="S6" s="63"/>
      <c r="T6" s="63"/>
      <c r="U6" s="63"/>
      <c r="V6" s="6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75" x14ac:dyDescent="0.25">
      <c r="A7" s="129"/>
      <c r="B7" s="53"/>
      <c r="C7" s="55"/>
      <c r="D7" s="55"/>
      <c r="E7" s="56"/>
      <c r="F7" s="57"/>
      <c r="G7" s="56"/>
      <c r="H7" s="58"/>
      <c r="I7" s="56"/>
      <c r="J7" s="55"/>
      <c r="K7" s="57"/>
      <c r="L7" s="56"/>
      <c r="M7" s="57"/>
      <c r="N7" s="56"/>
      <c r="O7" s="57"/>
      <c r="P7" s="56"/>
      <c r="Q7" s="57"/>
      <c r="R7" s="56"/>
      <c r="S7" s="59"/>
      <c r="T7" s="59"/>
      <c r="U7" s="59"/>
      <c r="V7" s="59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75" x14ac:dyDescent="0.25">
      <c r="A8" s="129">
        <v>1</v>
      </c>
      <c r="B8" s="46" t="s">
        <v>188</v>
      </c>
      <c r="C8" s="64" t="s">
        <v>2</v>
      </c>
      <c r="D8" s="64" t="s">
        <v>58</v>
      </c>
      <c r="E8" s="113">
        <f t="shared" ref="E8:E55" si="0">+V8</f>
        <v>30000</v>
      </c>
      <c r="F8" s="50">
        <v>1.4768518518518519E-2</v>
      </c>
      <c r="G8" s="62">
        <f>+$F$6/F8*10000</f>
        <v>10000</v>
      </c>
      <c r="H8" s="50">
        <v>7.858796296296296E-3</v>
      </c>
      <c r="I8" s="60">
        <f t="shared" ref="I8:I17" si="1">+$H$6/H8*10000</f>
        <v>9764.3593519882197</v>
      </c>
      <c r="J8" s="52">
        <f t="shared" ref="J8:J17" si="2">LARGE($G8:$I8,1)</f>
        <v>10000</v>
      </c>
      <c r="K8" s="50">
        <v>1.462962962962963E-2</v>
      </c>
      <c r="L8" s="62">
        <f>+$K$6/K8*10000</f>
        <v>10000</v>
      </c>
      <c r="M8" s="51"/>
      <c r="N8" s="49">
        <v>10000</v>
      </c>
      <c r="O8" s="50">
        <v>1.4224537037037037E-2</v>
      </c>
      <c r="P8" s="49">
        <v>10000</v>
      </c>
      <c r="Q8" s="50">
        <v>1.462962962962963E-2</v>
      </c>
      <c r="R8" s="60">
        <f>+$Q$6/Q8*10000</f>
        <v>10000</v>
      </c>
      <c r="S8" s="52">
        <f t="shared" ref="S8:S55" si="3">LARGE($J8:$N8,1)</f>
        <v>10000</v>
      </c>
      <c r="T8" s="52">
        <f t="shared" ref="T8:T31" si="4">LARGE($J8:$N8,2)</f>
        <v>10000</v>
      </c>
      <c r="U8" s="63">
        <f t="shared" ref="U8:U55" si="5">+P8</f>
        <v>10000</v>
      </c>
      <c r="V8" s="52">
        <f t="shared" ref="V8:V55" si="6">SUM(S8:U8)</f>
        <v>30000</v>
      </c>
      <c r="W8" s="3"/>
      <c r="X8" s="5">
        <f t="shared" ref="X8:X49" si="7">+G8+I8</f>
        <v>19764.35935198822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x14ac:dyDescent="0.25">
      <c r="A9" s="129">
        <v>2</v>
      </c>
      <c r="B9" s="46" t="s">
        <v>98</v>
      </c>
      <c r="C9" s="64" t="s">
        <v>68</v>
      </c>
      <c r="D9" s="64" t="s">
        <v>15</v>
      </c>
      <c r="E9" s="113">
        <f t="shared" si="0"/>
        <v>28496.047833046388</v>
      </c>
      <c r="F9" s="50">
        <v>1.6585648148148148E-2</v>
      </c>
      <c r="G9" s="60">
        <f>+$F$6/F9*10000</f>
        <v>8904.3963712491277</v>
      </c>
      <c r="H9" s="50">
        <v>7.6736111111111111E-3</v>
      </c>
      <c r="I9" s="60">
        <f t="shared" si="1"/>
        <v>10000</v>
      </c>
      <c r="J9" s="52">
        <f t="shared" si="2"/>
        <v>10000</v>
      </c>
      <c r="K9" s="50"/>
      <c r="L9" s="60">
        <v>0</v>
      </c>
      <c r="M9" s="51"/>
      <c r="N9" s="60">
        <v>9525.2449133383579</v>
      </c>
      <c r="O9" s="50">
        <v>1.5856481481481482E-2</v>
      </c>
      <c r="P9" s="60">
        <f t="shared" ref="P9:P18" si="8">+$O$6/O9*10000</f>
        <v>8970.8029197080305</v>
      </c>
      <c r="Q9" s="50">
        <v>1.5358796296296296E-2</v>
      </c>
      <c r="R9" s="60">
        <f>+$Q$6/Q9*10000</f>
        <v>9525.2449133383579</v>
      </c>
      <c r="S9" s="52">
        <f t="shared" si="3"/>
        <v>10000</v>
      </c>
      <c r="T9" s="52">
        <f t="shared" si="4"/>
        <v>9525.2449133383579</v>
      </c>
      <c r="U9" s="52">
        <f t="shared" si="5"/>
        <v>8970.8029197080305</v>
      </c>
      <c r="V9" s="52">
        <f t="shared" si="6"/>
        <v>28496.047833046388</v>
      </c>
      <c r="W9" s="3"/>
      <c r="X9" s="5">
        <f t="shared" si="7"/>
        <v>18904.396371249128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75" x14ac:dyDescent="0.25">
      <c r="A10" s="129">
        <v>3</v>
      </c>
      <c r="B10" s="46" t="s">
        <v>222</v>
      </c>
      <c r="C10" s="64" t="s">
        <v>89</v>
      </c>
      <c r="D10" s="64" t="s">
        <v>87</v>
      </c>
      <c r="E10" s="113">
        <f t="shared" si="0"/>
        <v>28019.577980886312</v>
      </c>
      <c r="F10" s="50">
        <v>1.6157407407407409E-2</v>
      </c>
      <c r="G10" s="60">
        <f>+$F$6/F10*10000</f>
        <v>9140.4011461318041</v>
      </c>
      <c r="H10" s="50">
        <v>9.1087962962962971E-3</v>
      </c>
      <c r="I10" s="60">
        <f t="shared" si="1"/>
        <v>8424.3964421855126</v>
      </c>
      <c r="J10" s="52">
        <f t="shared" si="2"/>
        <v>9140.4011461318041</v>
      </c>
      <c r="K10" s="50">
        <v>1.5752314814814813E-2</v>
      </c>
      <c r="L10" s="60">
        <f t="shared" ref="L10:L19" si="9">+$K$6/K10*10000</f>
        <v>9287.2887582659823</v>
      </c>
      <c r="M10" s="51"/>
      <c r="N10" s="60">
        <v>9314.6647015475319</v>
      </c>
      <c r="O10" s="50">
        <v>1.5104166666666667E-2</v>
      </c>
      <c r="P10" s="60">
        <f t="shared" si="8"/>
        <v>9417.6245210727975</v>
      </c>
      <c r="Q10" s="50">
        <v>1.5706018518518518E-2</v>
      </c>
      <c r="R10" s="60">
        <f>+$Q$6/Q10*10000</f>
        <v>9314.6647015475319</v>
      </c>
      <c r="S10" s="52">
        <f t="shared" si="3"/>
        <v>9314.6647015475319</v>
      </c>
      <c r="T10" s="52">
        <f t="shared" si="4"/>
        <v>9287.2887582659823</v>
      </c>
      <c r="U10" s="52">
        <f t="shared" si="5"/>
        <v>9417.6245210727975</v>
      </c>
      <c r="V10" s="52">
        <f t="shared" si="6"/>
        <v>28019.577980886312</v>
      </c>
      <c r="W10" s="3"/>
      <c r="X10" s="5">
        <f t="shared" si="7"/>
        <v>17564.797588317317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75" x14ac:dyDescent="0.25">
      <c r="A11" s="129">
        <v>4</v>
      </c>
      <c r="B11" s="46" t="s">
        <v>230</v>
      </c>
      <c r="C11" s="64" t="s">
        <v>86</v>
      </c>
      <c r="D11" s="64" t="s">
        <v>87</v>
      </c>
      <c r="E11" s="113">
        <f t="shared" si="0"/>
        <v>27143.396823705309</v>
      </c>
      <c r="F11" s="50">
        <v>1.6886574074074075E-2</v>
      </c>
      <c r="G11" s="60">
        <f>+$F$6/F11*10000</f>
        <v>8745.7162440027405</v>
      </c>
      <c r="H11" s="50">
        <v>8.9467592592592585E-3</v>
      </c>
      <c r="I11" s="60">
        <f t="shared" si="1"/>
        <v>8576.9728331177248</v>
      </c>
      <c r="J11" s="52">
        <f t="shared" si="2"/>
        <v>8745.7162440027405</v>
      </c>
      <c r="K11" s="50">
        <v>1.5763888888888886E-2</v>
      </c>
      <c r="L11" s="60">
        <f t="shared" si="9"/>
        <v>9280.4698972099868</v>
      </c>
      <c r="M11" s="51"/>
      <c r="N11" s="60">
        <v>8581.1269517990495</v>
      </c>
      <c r="O11" s="50">
        <v>1.5601851851851851E-2</v>
      </c>
      <c r="P11" s="60">
        <f t="shared" si="8"/>
        <v>9117.2106824925831</v>
      </c>
      <c r="Q11" s="50">
        <v>1.7048611111111112E-2</v>
      </c>
      <c r="R11" s="60">
        <f>+$Q$6/Q11*10000</f>
        <v>8581.1269517990495</v>
      </c>
      <c r="S11" s="52">
        <f t="shared" si="3"/>
        <v>9280.4698972099868</v>
      </c>
      <c r="T11" s="52">
        <f t="shared" si="4"/>
        <v>8745.7162440027405</v>
      </c>
      <c r="U11" s="52">
        <f t="shared" si="5"/>
        <v>9117.2106824925831</v>
      </c>
      <c r="V11" s="52">
        <f t="shared" si="6"/>
        <v>27143.396823705309</v>
      </c>
      <c r="W11" s="3"/>
      <c r="X11" s="5">
        <f t="shared" si="7"/>
        <v>17322.689077120463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75" x14ac:dyDescent="0.25">
      <c r="A12" s="129">
        <v>5</v>
      </c>
      <c r="B12" s="46" t="s">
        <v>105</v>
      </c>
      <c r="C12" s="64" t="s">
        <v>431</v>
      </c>
      <c r="D12" s="64" t="s">
        <v>15</v>
      </c>
      <c r="E12" s="113">
        <f t="shared" si="0"/>
        <v>26935.214781007991</v>
      </c>
      <c r="F12" s="50"/>
      <c r="G12" s="49"/>
      <c r="H12" s="50">
        <v>8.2638888888888883E-3</v>
      </c>
      <c r="I12" s="60">
        <f t="shared" si="1"/>
        <v>9285.7142857142862</v>
      </c>
      <c r="J12" s="52">
        <f t="shared" si="2"/>
        <v>9285.7142857142862</v>
      </c>
      <c r="K12" s="50">
        <v>1.7094907407407409E-2</v>
      </c>
      <c r="L12" s="60">
        <f t="shared" si="9"/>
        <v>8557.8876100203106</v>
      </c>
      <c r="M12" s="51"/>
      <c r="N12" s="60">
        <v>8826.8156424580993</v>
      </c>
      <c r="O12" s="50">
        <v>1.6122685185185184E-2</v>
      </c>
      <c r="P12" s="60">
        <f t="shared" si="8"/>
        <v>8822.6848528356077</v>
      </c>
      <c r="Q12" s="50">
        <v>1.6574074074074074E-2</v>
      </c>
      <c r="R12" s="60">
        <f>+$Q$6/Q12*10000</f>
        <v>8826.8156424580993</v>
      </c>
      <c r="S12" s="52">
        <f t="shared" si="3"/>
        <v>9285.7142857142862</v>
      </c>
      <c r="T12" s="52">
        <f t="shared" si="4"/>
        <v>8826.8156424580993</v>
      </c>
      <c r="U12" s="52">
        <f t="shared" si="5"/>
        <v>8822.6848528356077</v>
      </c>
      <c r="V12" s="52">
        <f t="shared" si="6"/>
        <v>26935.214781007991</v>
      </c>
      <c r="W12" s="3"/>
      <c r="X12" s="5">
        <f t="shared" si="7"/>
        <v>9285.7142857142862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75" x14ac:dyDescent="0.25">
      <c r="A13" s="129">
        <v>6</v>
      </c>
      <c r="B13" s="46" t="s">
        <v>231</v>
      </c>
      <c r="C13" s="64" t="s">
        <v>232</v>
      </c>
      <c r="D13" s="64" t="s">
        <v>15</v>
      </c>
      <c r="E13" s="113">
        <f t="shared" si="0"/>
        <v>25737.589656015793</v>
      </c>
      <c r="F13" s="50">
        <v>1.7245370370370369E-2</v>
      </c>
      <c r="G13" s="60">
        <f>+$F$6/F13*10000</f>
        <v>8563.7583892617458</v>
      </c>
      <c r="H13" s="50">
        <v>9.7222222222222224E-3</v>
      </c>
      <c r="I13" s="60">
        <f t="shared" si="1"/>
        <v>7892.8571428571422</v>
      </c>
      <c r="J13" s="52">
        <f t="shared" si="2"/>
        <v>8563.7583892617458</v>
      </c>
      <c r="K13" s="50">
        <v>1.7465277777777777E-2</v>
      </c>
      <c r="L13" s="60">
        <f t="shared" si="9"/>
        <v>8376.408217362492</v>
      </c>
      <c r="M13" s="51"/>
      <c r="N13" s="60"/>
      <c r="O13" s="50">
        <v>1.6168981481481482E-2</v>
      </c>
      <c r="P13" s="60">
        <f t="shared" si="8"/>
        <v>8797.4230493915529</v>
      </c>
      <c r="Q13" s="51"/>
      <c r="R13" s="49"/>
      <c r="S13" s="52">
        <f t="shared" si="3"/>
        <v>8563.7583892617458</v>
      </c>
      <c r="T13" s="52">
        <f t="shared" si="4"/>
        <v>8376.408217362492</v>
      </c>
      <c r="U13" s="52">
        <f t="shared" si="5"/>
        <v>8797.4230493915529</v>
      </c>
      <c r="V13" s="52">
        <f t="shared" si="6"/>
        <v>25737.589656015793</v>
      </c>
      <c r="W13" s="3"/>
      <c r="X13" s="5">
        <f t="shared" si="7"/>
        <v>16456.615532118889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75" x14ac:dyDescent="0.25">
      <c r="A14" s="129">
        <v>7</v>
      </c>
      <c r="B14" s="46" t="s">
        <v>216</v>
      </c>
      <c r="C14" s="64" t="s">
        <v>217</v>
      </c>
      <c r="D14" s="64" t="s">
        <v>218</v>
      </c>
      <c r="E14" s="113">
        <f t="shared" si="0"/>
        <v>24885.841411773581</v>
      </c>
      <c r="F14" s="50">
        <v>1.9386574074074073E-2</v>
      </c>
      <c r="G14" s="60">
        <f>+$F$6/F14*10000</f>
        <v>7617.9104477611945</v>
      </c>
      <c r="H14" s="50">
        <v>9.6296296296296303E-3</v>
      </c>
      <c r="I14" s="60">
        <f t="shared" si="1"/>
        <v>7968.7499999999991</v>
      </c>
      <c r="J14" s="52">
        <f t="shared" si="2"/>
        <v>7968.7499999999991</v>
      </c>
      <c r="K14" s="50">
        <v>1.9004629629629632E-2</v>
      </c>
      <c r="L14" s="60">
        <f t="shared" si="9"/>
        <v>7697.9293544457969</v>
      </c>
      <c r="M14" s="51"/>
      <c r="N14" s="60">
        <v>8213.1254061078635</v>
      </c>
      <c r="O14" s="50">
        <v>1.6342592592592593E-2</v>
      </c>
      <c r="P14" s="60">
        <f t="shared" si="8"/>
        <v>8703.9660056657212</v>
      </c>
      <c r="Q14" s="50">
        <v>1.7812499999999998E-2</v>
      </c>
      <c r="R14" s="60">
        <f>+$Q$6/Q14*10000</f>
        <v>8213.1254061078635</v>
      </c>
      <c r="S14" s="52">
        <f t="shared" si="3"/>
        <v>8213.1254061078635</v>
      </c>
      <c r="T14" s="52">
        <f t="shared" si="4"/>
        <v>7968.7499999999991</v>
      </c>
      <c r="U14" s="52">
        <f t="shared" si="5"/>
        <v>8703.9660056657212</v>
      </c>
      <c r="V14" s="52">
        <f t="shared" si="6"/>
        <v>24885.841411773581</v>
      </c>
      <c r="W14" s="3"/>
      <c r="X14" s="5">
        <f t="shared" si="7"/>
        <v>15586.660447761195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75" x14ac:dyDescent="0.25">
      <c r="A15" s="129">
        <v>8</v>
      </c>
      <c r="B15" s="46" t="s">
        <v>156</v>
      </c>
      <c r="C15" s="64" t="s">
        <v>192</v>
      </c>
      <c r="D15" s="64" t="s">
        <v>15</v>
      </c>
      <c r="E15" s="113">
        <f t="shared" si="0"/>
        <v>24476.341982807367</v>
      </c>
      <c r="F15" s="50">
        <v>1.8287037037037036E-2</v>
      </c>
      <c r="G15" s="60">
        <f>+$F$6/F15*10000</f>
        <v>8075.9493670886086</v>
      </c>
      <c r="H15" s="50">
        <v>9.5833333333333343E-3</v>
      </c>
      <c r="I15" s="60">
        <f t="shared" si="1"/>
        <v>8007.2463768115931</v>
      </c>
      <c r="J15" s="52">
        <f t="shared" si="2"/>
        <v>8075.9493670886086</v>
      </c>
      <c r="K15" s="50">
        <v>1.7858796296296296E-2</v>
      </c>
      <c r="L15" s="60">
        <f t="shared" si="9"/>
        <v>8191.8340894361627</v>
      </c>
      <c r="M15" s="51"/>
      <c r="N15" s="60">
        <v>8112.9653401797177</v>
      </c>
      <c r="O15" s="50">
        <v>1.7407407407407406E-2</v>
      </c>
      <c r="P15" s="60">
        <f t="shared" si="8"/>
        <v>8171.5425531914898</v>
      </c>
      <c r="Q15" s="50">
        <v>1.8032407407407407E-2</v>
      </c>
      <c r="R15" s="60">
        <f>+$Q$6/Q15*10000</f>
        <v>8112.9653401797177</v>
      </c>
      <c r="S15" s="52">
        <f t="shared" si="3"/>
        <v>8191.8340894361627</v>
      </c>
      <c r="T15" s="52">
        <f t="shared" si="4"/>
        <v>8112.9653401797177</v>
      </c>
      <c r="U15" s="52">
        <f t="shared" si="5"/>
        <v>8171.5425531914898</v>
      </c>
      <c r="V15" s="52">
        <f t="shared" si="6"/>
        <v>24476.341982807367</v>
      </c>
      <c r="W15" s="3"/>
      <c r="X15" s="5">
        <f t="shared" si="7"/>
        <v>16083.195743900202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75" x14ac:dyDescent="0.25">
      <c r="A16" s="129">
        <v>9</v>
      </c>
      <c r="B16" s="46" t="s">
        <v>209</v>
      </c>
      <c r="C16" s="64" t="s">
        <v>210</v>
      </c>
      <c r="D16" s="64" t="s">
        <v>77</v>
      </c>
      <c r="E16" s="113">
        <f t="shared" si="0"/>
        <v>22616.65423879576</v>
      </c>
      <c r="F16" s="50"/>
      <c r="G16" s="49"/>
      <c r="H16" s="50">
        <v>9.571759259259259E-3</v>
      </c>
      <c r="I16" s="60">
        <f t="shared" si="1"/>
        <v>8016.9286577992752</v>
      </c>
      <c r="J16" s="52">
        <f t="shared" si="2"/>
        <v>8016.9286577992752</v>
      </c>
      <c r="K16" s="50">
        <v>1.996527777777778E-2</v>
      </c>
      <c r="L16" s="60">
        <f t="shared" si="9"/>
        <v>7327.536231884058</v>
      </c>
      <c r="M16" s="51"/>
      <c r="N16" s="60">
        <v>7189.9886234357227</v>
      </c>
      <c r="O16" s="50">
        <v>1.9560185185185184E-2</v>
      </c>
      <c r="P16" s="60">
        <f t="shared" si="8"/>
        <v>7272.1893491124265</v>
      </c>
      <c r="Q16" s="50">
        <v>2.0347222222222221E-2</v>
      </c>
      <c r="R16" s="60">
        <f>+$Q$6/Q16*10000</f>
        <v>7189.9886234357227</v>
      </c>
      <c r="S16" s="52">
        <f t="shared" si="3"/>
        <v>8016.9286577992752</v>
      </c>
      <c r="T16" s="52">
        <f t="shared" si="4"/>
        <v>7327.536231884058</v>
      </c>
      <c r="U16" s="52">
        <f t="shared" si="5"/>
        <v>7272.1893491124265</v>
      </c>
      <c r="V16" s="52">
        <f t="shared" si="6"/>
        <v>22616.65423879576</v>
      </c>
      <c r="W16" s="3"/>
      <c r="X16" s="5">
        <f t="shared" si="7"/>
        <v>8016.9286577992752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75" x14ac:dyDescent="0.25">
      <c r="A17" s="129">
        <v>10</v>
      </c>
      <c r="B17" s="46" t="s">
        <v>98</v>
      </c>
      <c r="C17" s="64" t="s">
        <v>30</v>
      </c>
      <c r="D17" s="64" t="s">
        <v>196</v>
      </c>
      <c r="E17" s="113">
        <f t="shared" si="0"/>
        <v>21582.587367415748</v>
      </c>
      <c r="F17" s="50">
        <v>2.0254629629629629E-2</v>
      </c>
      <c r="G17" s="60">
        <f>+$F$6/F17*10000</f>
        <v>7291.4285714285725</v>
      </c>
      <c r="H17" s="50">
        <v>1.0474537037037037E-2</v>
      </c>
      <c r="I17" s="60">
        <f t="shared" si="1"/>
        <v>7325.9668508287286</v>
      </c>
      <c r="J17" s="52">
        <f t="shared" si="2"/>
        <v>7325.9668508287286</v>
      </c>
      <c r="K17" s="50">
        <v>2.1319444444444443E-2</v>
      </c>
      <c r="L17" s="60">
        <f t="shared" si="9"/>
        <v>6862.1064060803483</v>
      </c>
      <c r="M17" s="51"/>
      <c r="N17" s="60">
        <v>7014.4284128745849</v>
      </c>
      <c r="O17" s="50">
        <v>1.9641203703703706E-2</v>
      </c>
      <c r="P17" s="60">
        <f t="shared" si="8"/>
        <v>7242.192103712433</v>
      </c>
      <c r="Q17" s="50">
        <v>2.0856481481481479E-2</v>
      </c>
      <c r="R17" s="60">
        <f>+$Q$6/Q17*10000</f>
        <v>7014.4284128745849</v>
      </c>
      <c r="S17" s="52">
        <f t="shared" si="3"/>
        <v>7325.9668508287286</v>
      </c>
      <c r="T17" s="52">
        <f t="shared" si="4"/>
        <v>7014.4284128745849</v>
      </c>
      <c r="U17" s="52">
        <f t="shared" si="5"/>
        <v>7242.192103712433</v>
      </c>
      <c r="V17" s="52">
        <f t="shared" si="6"/>
        <v>21582.587367415748</v>
      </c>
      <c r="W17" s="3"/>
      <c r="X17" s="5">
        <f t="shared" si="7"/>
        <v>14617.395422257301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75" x14ac:dyDescent="0.25">
      <c r="A18" s="129">
        <v>11</v>
      </c>
      <c r="B18" s="46" t="s">
        <v>21</v>
      </c>
      <c r="C18" s="64" t="s">
        <v>505</v>
      </c>
      <c r="D18" s="64"/>
      <c r="E18" s="113">
        <f t="shared" si="0"/>
        <v>16337.653003215972</v>
      </c>
      <c r="F18" s="50"/>
      <c r="G18" s="49"/>
      <c r="H18" s="50"/>
      <c r="I18" s="60"/>
      <c r="J18" s="52">
        <v>0</v>
      </c>
      <c r="K18" s="50">
        <v>1.7222222222222222E-2</v>
      </c>
      <c r="L18" s="60">
        <f t="shared" si="9"/>
        <v>8494.6236559139779</v>
      </c>
      <c r="M18" s="51"/>
      <c r="N18" s="60"/>
      <c r="O18" s="50">
        <v>1.8136574074074072E-2</v>
      </c>
      <c r="P18" s="60">
        <f t="shared" si="8"/>
        <v>7843.0121250797711</v>
      </c>
      <c r="Q18" s="51"/>
      <c r="R18" s="49"/>
      <c r="S18" s="52">
        <f t="shared" si="3"/>
        <v>8494.6236559139779</v>
      </c>
      <c r="T18" s="52">
        <f t="shared" si="4"/>
        <v>1.7222222222222222E-2</v>
      </c>
      <c r="U18" s="52">
        <f t="shared" si="5"/>
        <v>7843.0121250797711</v>
      </c>
      <c r="V18" s="52">
        <f t="shared" si="6"/>
        <v>16337.653003215972</v>
      </c>
      <c r="W18" s="3"/>
      <c r="X18" s="5">
        <f t="shared" si="7"/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75" x14ac:dyDescent="0.25">
      <c r="A19" s="129">
        <v>12</v>
      </c>
      <c r="B19" s="46" t="s">
        <v>211</v>
      </c>
      <c r="C19" s="64" t="s">
        <v>212</v>
      </c>
      <c r="D19" s="64" t="s">
        <v>176</v>
      </c>
      <c r="E19" s="113">
        <f t="shared" si="0"/>
        <v>16115.014964772368</v>
      </c>
      <c r="F19" s="50">
        <v>1.8645833333333334E-2</v>
      </c>
      <c r="G19" s="60">
        <f>+$F$6/F19*10000</f>
        <v>7920.5462445685916</v>
      </c>
      <c r="H19" s="50">
        <v>9.6527777777777775E-3</v>
      </c>
      <c r="I19" s="60">
        <f>+$H$6/H19*10000</f>
        <v>7949.6402877697847</v>
      </c>
      <c r="J19" s="52">
        <f t="shared" ref="J19:J24" si="10">LARGE($G19:$I19,1)</f>
        <v>7949.6402877697847</v>
      </c>
      <c r="K19" s="50">
        <v>1.7916666666666668E-2</v>
      </c>
      <c r="L19" s="60">
        <f t="shared" si="9"/>
        <v>8165.3746770025837</v>
      </c>
      <c r="M19" s="51"/>
      <c r="N19" s="60">
        <v>7939.6984924623112</v>
      </c>
      <c r="O19" s="51"/>
      <c r="P19" s="49"/>
      <c r="Q19" s="50">
        <v>1.8425925925925925E-2</v>
      </c>
      <c r="R19" s="60">
        <f>+$Q$6/Q19*10000</f>
        <v>7939.6984924623112</v>
      </c>
      <c r="S19" s="52">
        <f t="shared" si="3"/>
        <v>8165.3746770025837</v>
      </c>
      <c r="T19" s="52">
        <f t="shared" si="4"/>
        <v>7949.6402877697847</v>
      </c>
      <c r="U19" s="52">
        <f t="shared" si="5"/>
        <v>0</v>
      </c>
      <c r="V19" s="52">
        <f t="shared" si="6"/>
        <v>16115.014964772368</v>
      </c>
      <c r="W19" s="3"/>
      <c r="X19" s="5">
        <f t="shared" si="7"/>
        <v>15870.186532338375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75" x14ac:dyDescent="0.25">
      <c r="A20" s="129">
        <v>13</v>
      </c>
      <c r="B20" s="46" t="s">
        <v>566</v>
      </c>
      <c r="C20" s="64" t="s">
        <v>308</v>
      </c>
      <c r="D20" s="64"/>
      <c r="E20" s="113">
        <f t="shared" si="0"/>
        <v>15891.161875486894</v>
      </c>
      <c r="F20" s="50"/>
      <c r="G20" s="49"/>
      <c r="H20" s="50">
        <v>0</v>
      </c>
      <c r="I20" s="60">
        <v>0</v>
      </c>
      <c r="J20" s="52">
        <f t="shared" si="10"/>
        <v>0</v>
      </c>
      <c r="K20" s="50"/>
      <c r="L20" s="60">
        <v>0</v>
      </c>
      <c r="M20" s="51"/>
      <c r="N20" s="60">
        <v>7895.0655840099926</v>
      </c>
      <c r="O20" s="50">
        <v>1.7789351851851851E-2</v>
      </c>
      <c r="P20" s="60">
        <f>+$O$6/O20*10000</f>
        <v>7996.0962914769025</v>
      </c>
      <c r="Q20" s="50">
        <v>1.8530092592592595E-2</v>
      </c>
      <c r="R20" s="60">
        <f>+$Q$6/Q20*10000</f>
        <v>7895.0655840099926</v>
      </c>
      <c r="S20" s="52">
        <f t="shared" si="3"/>
        <v>7895.0655840099926</v>
      </c>
      <c r="T20" s="52">
        <f t="shared" si="4"/>
        <v>0</v>
      </c>
      <c r="U20" s="52">
        <f t="shared" si="5"/>
        <v>7996.0962914769025</v>
      </c>
      <c r="V20" s="52">
        <f t="shared" si="6"/>
        <v>15891.161875486894</v>
      </c>
      <c r="W20" s="3"/>
      <c r="X20" s="5">
        <f t="shared" si="7"/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x14ac:dyDescent="0.25">
      <c r="A21" s="129">
        <v>14</v>
      </c>
      <c r="B21" s="46" t="s">
        <v>146</v>
      </c>
      <c r="C21" s="64" t="s">
        <v>130</v>
      </c>
      <c r="D21" s="64" t="s">
        <v>131</v>
      </c>
      <c r="E21" s="113">
        <f t="shared" si="0"/>
        <v>15744.457551004722</v>
      </c>
      <c r="F21" s="50"/>
      <c r="G21" s="49"/>
      <c r="H21" s="50">
        <v>9.525462962962963E-3</v>
      </c>
      <c r="I21" s="60">
        <f>+$H$6/H21*10000</f>
        <v>8055.8930741190761</v>
      </c>
      <c r="J21" s="52">
        <f t="shared" si="10"/>
        <v>8055.8930741190761</v>
      </c>
      <c r="K21" s="50">
        <v>1.9027777777777779E-2</v>
      </c>
      <c r="L21" s="60">
        <f>+$K$6/K21*10000</f>
        <v>7688.5644768856446</v>
      </c>
      <c r="M21" s="51"/>
      <c r="N21" s="60"/>
      <c r="O21" s="51"/>
      <c r="P21" s="49"/>
      <c r="Q21" s="51"/>
      <c r="R21" s="49"/>
      <c r="S21" s="52">
        <f t="shared" si="3"/>
        <v>8055.8930741190761</v>
      </c>
      <c r="T21" s="52">
        <f t="shared" si="4"/>
        <v>7688.5644768856446</v>
      </c>
      <c r="U21" s="52">
        <f t="shared" si="5"/>
        <v>0</v>
      </c>
      <c r="V21" s="52">
        <f t="shared" si="6"/>
        <v>15744.457551004722</v>
      </c>
      <c r="W21" s="3"/>
      <c r="X21" s="5">
        <f t="shared" si="7"/>
        <v>8055.8930741190761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x14ac:dyDescent="0.25">
      <c r="A22" s="129">
        <v>15</v>
      </c>
      <c r="B22" s="46" t="s">
        <v>157</v>
      </c>
      <c r="C22" s="64" t="s">
        <v>226</v>
      </c>
      <c r="D22" s="64" t="s">
        <v>58</v>
      </c>
      <c r="E22" s="113">
        <f t="shared" si="0"/>
        <v>15037.231287231287</v>
      </c>
      <c r="F22" s="50">
        <v>2.0833333333333332E-2</v>
      </c>
      <c r="G22" s="60">
        <f>+$F$6/F22*10000</f>
        <v>7088.8888888888905</v>
      </c>
      <c r="H22" s="50">
        <v>1.03125E-2</v>
      </c>
      <c r="I22" s="60">
        <f>+$H$6/H22*10000</f>
        <v>7441.0774410774402</v>
      </c>
      <c r="J22" s="52">
        <f t="shared" si="10"/>
        <v>7441.0774410774402</v>
      </c>
      <c r="K22" s="50"/>
      <c r="L22" s="60">
        <v>0</v>
      </c>
      <c r="M22" s="51"/>
      <c r="N22" s="60">
        <v>7596.1538461538457</v>
      </c>
      <c r="O22" s="51"/>
      <c r="P22" s="49"/>
      <c r="Q22" s="50">
        <v>1.9259259259259261E-2</v>
      </c>
      <c r="R22" s="60">
        <f>+$Q$6/Q22*10000</f>
        <v>7596.1538461538457</v>
      </c>
      <c r="S22" s="52">
        <f t="shared" si="3"/>
        <v>7596.1538461538457</v>
      </c>
      <c r="T22" s="52">
        <f t="shared" si="4"/>
        <v>7441.0774410774402</v>
      </c>
      <c r="U22" s="52">
        <f t="shared" si="5"/>
        <v>0</v>
      </c>
      <c r="V22" s="52">
        <f t="shared" si="6"/>
        <v>15037.231287231287</v>
      </c>
      <c r="W22" s="3"/>
      <c r="X22" s="5">
        <f t="shared" si="7"/>
        <v>14529.96632996633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x14ac:dyDescent="0.25">
      <c r="A23" s="129">
        <v>16</v>
      </c>
      <c r="B23" s="46" t="s">
        <v>213</v>
      </c>
      <c r="C23" s="64" t="s">
        <v>214</v>
      </c>
      <c r="D23" s="64" t="s">
        <v>15</v>
      </c>
      <c r="E23" s="113">
        <f t="shared" si="0"/>
        <v>14677.381721318452</v>
      </c>
      <c r="F23" s="50">
        <v>1.9756944444444445E-2</v>
      </c>
      <c r="G23" s="60">
        <f>+$F$6/F23*10000</f>
        <v>7475.1025190392502</v>
      </c>
      <c r="H23" s="50">
        <v>1.064814814814815E-2</v>
      </c>
      <c r="I23" s="60">
        <f>+$H$6/H23*10000</f>
        <v>7206.5217391304341</v>
      </c>
      <c r="J23" s="52">
        <f t="shared" si="10"/>
        <v>7475.1025190392502</v>
      </c>
      <c r="K23" s="50"/>
      <c r="L23" s="60">
        <v>0</v>
      </c>
      <c r="M23" s="51"/>
      <c r="N23" s="60">
        <v>7202.2792022792019</v>
      </c>
      <c r="O23" s="51"/>
      <c r="P23" s="49"/>
      <c r="Q23" s="50">
        <v>2.0312500000000001E-2</v>
      </c>
      <c r="R23" s="60">
        <f>+$Q$6/Q23*10000</f>
        <v>7202.2792022792019</v>
      </c>
      <c r="S23" s="52">
        <f t="shared" si="3"/>
        <v>7475.1025190392502</v>
      </c>
      <c r="T23" s="52">
        <f t="shared" si="4"/>
        <v>7202.2792022792019</v>
      </c>
      <c r="U23" s="52">
        <f t="shared" si="5"/>
        <v>0</v>
      </c>
      <c r="V23" s="52">
        <f t="shared" si="6"/>
        <v>14677.381721318452</v>
      </c>
      <c r="W23" s="3"/>
      <c r="X23" s="5">
        <f t="shared" si="7"/>
        <v>14681.624258169684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75" x14ac:dyDescent="0.25">
      <c r="A24" s="129">
        <v>17</v>
      </c>
      <c r="B24" s="46" t="s">
        <v>344</v>
      </c>
      <c r="C24" s="64" t="s">
        <v>378</v>
      </c>
      <c r="D24" s="64" t="s">
        <v>249</v>
      </c>
      <c r="E24" s="113">
        <f t="shared" si="0"/>
        <v>14506.637037514156</v>
      </c>
      <c r="F24" s="50">
        <v>2.0462962962962964E-2</v>
      </c>
      <c r="G24" s="60">
        <f>+$F$6/F24*10000</f>
        <v>7217.1945701357463</v>
      </c>
      <c r="H24" s="50"/>
      <c r="I24" s="60">
        <v>0</v>
      </c>
      <c r="J24" s="52">
        <f t="shared" si="10"/>
        <v>7217.1945701357463</v>
      </c>
      <c r="K24" s="50"/>
      <c r="L24" s="60">
        <v>0</v>
      </c>
      <c r="M24" s="51"/>
      <c r="N24" s="60"/>
      <c r="O24" s="50">
        <v>1.951388888888889E-2</v>
      </c>
      <c r="P24" s="60">
        <f>+$O$6/O24*10000</f>
        <v>7289.4424673784097</v>
      </c>
      <c r="Q24" s="51"/>
      <c r="R24" s="49"/>
      <c r="S24" s="52">
        <f t="shared" si="3"/>
        <v>7217.1945701357463</v>
      </c>
      <c r="T24" s="52">
        <f t="shared" si="4"/>
        <v>0</v>
      </c>
      <c r="U24" s="52">
        <f t="shared" si="5"/>
        <v>7289.4424673784097</v>
      </c>
      <c r="V24" s="52">
        <f t="shared" si="6"/>
        <v>14506.637037514156</v>
      </c>
      <c r="W24" s="3"/>
      <c r="X24" s="5">
        <f t="shared" si="7"/>
        <v>7217.1945701357463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x14ac:dyDescent="0.25">
      <c r="A25" s="129">
        <v>18</v>
      </c>
      <c r="B25" s="46" t="s">
        <v>513</v>
      </c>
      <c r="C25" s="64" t="s">
        <v>514</v>
      </c>
      <c r="D25" s="64"/>
      <c r="E25" s="113">
        <f t="shared" si="0"/>
        <v>14189.100188698918</v>
      </c>
      <c r="F25" s="50"/>
      <c r="G25" s="49"/>
      <c r="H25" s="50"/>
      <c r="I25" s="60"/>
      <c r="J25" s="52">
        <v>0</v>
      </c>
      <c r="K25" s="50">
        <v>2.0335648148148148E-2</v>
      </c>
      <c r="L25" s="60">
        <f>+$K$6/K25*10000</f>
        <v>7194.0808195788277</v>
      </c>
      <c r="M25" s="51"/>
      <c r="N25" s="60">
        <v>6995.0193691200893</v>
      </c>
      <c r="O25" s="51"/>
      <c r="P25" s="49"/>
      <c r="Q25" s="50">
        <v>2.0914351851851851E-2</v>
      </c>
      <c r="R25" s="60">
        <f>+$Q$6/Q25*10000</f>
        <v>6995.0193691200893</v>
      </c>
      <c r="S25" s="52">
        <f t="shared" si="3"/>
        <v>7194.0808195788277</v>
      </c>
      <c r="T25" s="52">
        <f t="shared" si="4"/>
        <v>6995.0193691200893</v>
      </c>
      <c r="U25" s="52">
        <f t="shared" si="5"/>
        <v>0</v>
      </c>
      <c r="V25" s="52">
        <f t="shared" si="6"/>
        <v>14189.100188698918</v>
      </c>
      <c r="W25" s="3"/>
      <c r="X25" s="5">
        <f t="shared" si="7"/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75" x14ac:dyDescent="0.25">
      <c r="A26" s="129">
        <v>19</v>
      </c>
      <c r="B26" s="46" t="s">
        <v>16</v>
      </c>
      <c r="C26" s="64" t="s">
        <v>217</v>
      </c>
      <c r="D26" s="64" t="s">
        <v>249</v>
      </c>
      <c r="E26" s="113">
        <f t="shared" si="0"/>
        <v>13451.678699776603</v>
      </c>
      <c r="F26" s="50"/>
      <c r="G26" s="49"/>
      <c r="H26" s="50">
        <v>1.1631944444444445E-2</v>
      </c>
      <c r="I26" s="60">
        <f>+$H$6/H26*10000</f>
        <v>6597.0149253731333</v>
      </c>
      <c r="J26" s="52">
        <f>LARGE($G26:$I26,1)</f>
        <v>6597.0149253731333</v>
      </c>
      <c r="K26" s="50">
        <v>2.1342592592592594E-2</v>
      </c>
      <c r="L26" s="60">
        <f>+$K$6/K26*10000</f>
        <v>6854.6637744034697</v>
      </c>
      <c r="M26" s="51"/>
      <c r="N26" s="60"/>
      <c r="O26" s="51"/>
      <c r="P26" s="49"/>
      <c r="Q26" s="51"/>
      <c r="R26" s="49"/>
      <c r="S26" s="52">
        <f t="shared" si="3"/>
        <v>6854.6637744034697</v>
      </c>
      <c r="T26" s="52">
        <f t="shared" si="4"/>
        <v>6597.0149253731333</v>
      </c>
      <c r="U26" s="52">
        <f t="shared" si="5"/>
        <v>0</v>
      </c>
      <c r="V26" s="52">
        <f t="shared" si="6"/>
        <v>13451.678699776603</v>
      </c>
      <c r="W26" s="3"/>
      <c r="X26" s="5">
        <f t="shared" si="7"/>
        <v>6597.0149253731333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75" x14ac:dyDescent="0.25">
      <c r="A27" s="129">
        <v>20</v>
      </c>
      <c r="B27" s="46" t="s">
        <v>157</v>
      </c>
      <c r="C27" s="64" t="s">
        <v>82</v>
      </c>
      <c r="D27" s="64"/>
      <c r="E27" s="113">
        <f t="shared" si="0"/>
        <v>12980.013389410706</v>
      </c>
      <c r="F27" s="50"/>
      <c r="G27" s="49"/>
      <c r="H27" s="50">
        <v>1.1851851851851851E-2</v>
      </c>
      <c r="I27" s="60">
        <f>+$H$6/H27*10000</f>
        <v>6474.609375</v>
      </c>
      <c r="J27" s="52">
        <f>LARGE($G27:$I27,1)</f>
        <v>6474.609375</v>
      </c>
      <c r="K27" s="50">
        <v>2.2488425925925926E-2</v>
      </c>
      <c r="L27" s="60">
        <f>+$K$6/K27*10000</f>
        <v>6505.4040144107048</v>
      </c>
      <c r="M27" s="51"/>
      <c r="N27" s="60"/>
      <c r="O27" s="51"/>
      <c r="P27" s="49"/>
      <c r="Q27" s="51"/>
      <c r="R27" s="49"/>
      <c r="S27" s="52">
        <f t="shared" si="3"/>
        <v>6505.4040144107048</v>
      </c>
      <c r="T27" s="52">
        <f t="shared" si="4"/>
        <v>6474.609375</v>
      </c>
      <c r="U27" s="52">
        <f t="shared" si="5"/>
        <v>0</v>
      </c>
      <c r="V27" s="52">
        <f t="shared" si="6"/>
        <v>12980.013389410706</v>
      </c>
      <c r="W27" s="3"/>
      <c r="X27" s="5">
        <f t="shared" si="7"/>
        <v>6474.609375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75" x14ac:dyDescent="0.25">
      <c r="A28" s="129">
        <v>21</v>
      </c>
      <c r="B28" s="46" t="s">
        <v>274</v>
      </c>
      <c r="C28" s="64" t="s">
        <v>275</v>
      </c>
      <c r="D28" s="64" t="s">
        <v>15</v>
      </c>
      <c r="E28" s="113">
        <f t="shared" si="0"/>
        <v>12946.861593802269</v>
      </c>
      <c r="F28" s="50"/>
      <c r="G28" s="49"/>
      <c r="H28" s="50">
        <v>1.207175925925926E-2</v>
      </c>
      <c r="I28" s="60">
        <f>+$H$6/H28*10000</f>
        <v>6356.6634707574303</v>
      </c>
      <c r="J28" s="52">
        <f>LARGE($G28:$I28,1)</f>
        <v>6356.6634707574303</v>
      </c>
      <c r="K28" s="50"/>
      <c r="L28" s="60">
        <v>0</v>
      </c>
      <c r="M28" s="51"/>
      <c r="N28" s="60">
        <v>6590.1981230448382</v>
      </c>
      <c r="O28" s="51"/>
      <c r="P28" s="49"/>
      <c r="Q28" s="50">
        <v>2.2199074074074076E-2</v>
      </c>
      <c r="R28" s="60">
        <f>+$Q$6/Q28*10000</f>
        <v>6590.1981230448382</v>
      </c>
      <c r="S28" s="52">
        <f t="shared" si="3"/>
        <v>6590.1981230448382</v>
      </c>
      <c r="T28" s="52">
        <f t="shared" si="4"/>
        <v>6356.6634707574303</v>
      </c>
      <c r="U28" s="52">
        <f t="shared" si="5"/>
        <v>0</v>
      </c>
      <c r="V28" s="52">
        <f t="shared" si="6"/>
        <v>12946.861593802269</v>
      </c>
      <c r="W28" s="3"/>
      <c r="X28" s="5">
        <f t="shared" si="7"/>
        <v>6356.6634707574303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75" x14ac:dyDescent="0.25">
      <c r="A29" s="129">
        <v>22</v>
      </c>
      <c r="B29" s="46" t="s">
        <v>246</v>
      </c>
      <c r="C29" s="64" t="s">
        <v>247</v>
      </c>
      <c r="D29" s="64"/>
      <c r="E29" s="113">
        <f t="shared" si="0"/>
        <v>10901.11399664734</v>
      </c>
      <c r="F29" s="50"/>
      <c r="G29" s="49"/>
      <c r="H29" s="50">
        <v>1.4571759259259258E-2</v>
      </c>
      <c r="I29" s="60">
        <f>+$H$6/H29*10000</f>
        <v>5266.0841938046078</v>
      </c>
      <c r="J29" s="52">
        <f>LARGE($G29:$I29,1)</f>
        <v>5266.0841938046078</v>
      </c>
      <c r="K29" s="50"/>
      <c r="L29" s="60">
        <v>0</v>
      </c>
      <c r="M29" s="51"/>
      <c r="N29" s="60"/>
      <c r="O29" s="50">
        <v>2.5243055555555557E-2</v>
      </c>
      <c r="P29" s="60">
        <f>+$O$6/O29*10000</f>
        <v>5635.0298028427324</v>
      </c>
      <c r="Q29" s="51"/>
      <c r="R29" s="49"/>
      <c r="S29" s="52">
        <f t="shared" si="3"/>
        <v>5266.0841938046078</v>
      </c>
      <c r="T29" s="52">
        <f t="shared" si="4"/>
        <v>0</v>
      </c>
      <c r="U29" s="52">
        <f t="shared" si="5"/>
        <v>5635.0298028427324</v>
      </c>
      <c r="V29" s="52">
        <f t="shared" si="6"/>
        <v>10901.11399664734</v>
      </c>
      <c r="W29" s="3"/>
      <c r="X29" s="5">
        <f t="shared" si="7"/>
        <v>5266.0841938046078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75" x14ac:dyDescent="0.25">
      <c r="A30" s="129">
        <v>23</v>
      </c>
      <c r="B30" s="46" t="s">
        <v>564</v>
      </c>
      <c r="C30" s="64" t="s">
        <v>548</v>
      </c>
      <c r="D30" s="64"/>
      <c r="E30" s="113">
        <f t="shared" si="0"/>
        <v>8970.8029197080305</v>
      </c>
      <c r="F30" s="50"/>
      <c r="G30" s="49"/>
      <c r="H30" s="50">
        <v>0</v>
      </c>
      <c r="I30" s="60">
        <v>0</v>
      </c>
      <c r="J30" s="52">
        <f>LARGE($G30:$I30,1)</f>
        <v>0</v>
      </c>
      <c r="K30" s="50"/>
      <c r="L30" s="60">
        <v>0</v>
      </c>
      <c r="M30" s="51"/>
      <c r="N30" s="60"/>
      <c r="O30" s="50">
        <v>1.5856481481481482E-2</v>
      </c>
      <c r="P30" s="60">
        <f>+$O$6/O30*10000</f>
        <v>8970.8029197080305</v>
      </c>
      <c r="Q30" s="51"/>
      <c r="R30" s="49"/>
      <c r="S30" s="52">
        <f t="shared" si="3"/>
        <v>0</v>
      </c>
      <c r="T30" s="52">
        <f t="shared" si="4"/>
        <v>0</v>
      </c>
      <c r="U30" s="52">
        <f t="shared" si="5"/>
        <v>8970.8029197080305</v>
      </c>
      <c r="V30" s="52">
        <f t="shared" si="6"/>
        <v>8970.8029197080305</v>
      </c>
      <c r="W30" s="3"/>
      <c r="X30" s="5">
        <f t="shared" si="7"/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 x14ac:dyDescent="0.25">
      <c r="A31" s="129">
        <v>24</v>
      </c>
      <c r="B31" s="46" t="s">
        <v>255</v>
      </c>
      <c r="C31" s="64" t="s">
        <v>504</v>
      </c>
      <c r="D31" s="64"/>
      <c r="E31" s="113">
        <f t="shared" si="0"/>
        <v>8920.270458331699</v>
      </c>
      <c r="F31" s="50"/>
      <c r="G31" s="49"/>
      <c r="H31" s="50"/>
      <c r="I31" s="60"/>
      <c r="J31" s="52">
        <v>0</v>
      </c>
      <c r="K31" s="50">
        <v>1.6400462962962964E-2</v>
      </c>
      <c r="L31" s="60">
        <f>+$K$6/K31*10000</f>
        <v>8920.2540578687367</v>
      </c>
      <c r="M31" s="51"/>
      <c r="N31" s="60"/>
      <c r="O31" s="51"/>
      <c r="P31" s="49"/>
      <c r="Q31" s="51"/>
      <c r="R31" s="49"/>
      <c r="S31" s="52">
        <f t="shared" si="3"/>
        <v>8920.2540578687367</v>
      </c>
      <c r="T31" s="52">
        <f t="shared" si="4"/>
        <v>1.6400462962962964E-2</v>
      </c>
      <c r="U31" s="52">
        <f t="shared" si="5"/>
        <v>0</v>
      </c>
      <c r="V31" s="52">
        <f t="shared" si="6"/>
        <v>8920.270458331699</v>
      </c>
      <c r="W31" s="3"/>
      <c r="X31" s="5">
        <f t="shared" si="7"/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.75" x14ac:dyDescent="0.25">
      <c r="A32" s="129">
        <v>25</v>
      </c>
      <c r="B32" s="46" t="s">
        <v>156</v>
      </c>
      <c r="C32" s="64" t="s">
        <v>565</v>
      </c>
      <c r="D32" s="64"/>
      <c r="E32" s="113">
        <f t="shared" si="0"/>
        <v>8292.8475033738196</v>
      </c>
      <c r="F32" s="50"/>
      <c r="G32" s="49"/>
      <c r="H32" s="50"/>
      <c r="I32" s="60"/>
      <c r="J32" s="52">
        <v>0</v>
      </c>
      <c r="K32" s="50"/>
      <c r="L32" s="60"/>
      <c r="M32" s="51"/>
      <c r="N32" s="60"/>
      <c r="O32" s="50">
        <v>1.7152777777777777E-2</v>
      </c>
      <c r="P32" s="60">
        <f>+$O$6/O32*10000</f>
        <v>8292.8475033738196</v>
      </c>
      <c r="Q32" s="51"/>
      <c r="R32" s="49"/>
      <c r="S32" s="52">
        <f t="shared" si="3"/>
        <v>0</v>
      </c>
      <c r="T32" s="52">
        <v>0</v>
      </c>
      <c r="U32" s="52">
        <f t="shared" si="5"/>
        <v>8292.8475033738196</v>
      </c>
      <c r="V32" s="52">
        <f t="shared" si="6"/>
        <v>8292.8475033738196</v>
      </c>
      <c r="W32" s="3"/>
      <c r="X32" s="5">
        <f t="shared" si="7"/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x14ac:dyDescent="0.25">
      <c r="A33" s="129">
        <v>26</v>
      </c>
      <c r="B33" s="46" t="s">
        <v>235</v>
      </c>
      <c r="C33" s="64" t="s">
        <v>236</v>
      </c>
      <c r="D33" s="64" t="s">
        <v>58</v>
      </c>
      <c r="E33" s="113">
        <f t="shared" si="0"/>
        <v>8105.1344743276286</v>
      </c>
      <c r="F33" s="50"/>
      <c r="G33" s="49"/>
      <c r="H33" s="50">
        <v>9.4675925925925917E-3</v>
      </c>
      <c r="I33" s="60">
        <f>+$H$6/H33*10000</f>
        <v>8105.1344743276286</v>
      </c>
      <c r="J33" s="52">
        <f>LARGE($G33:$I33,1)</f>
        <v>8105.1344743276286</v>
      </c>
      <c r="K33" s="50"/>
      <c r="L33" s="60">
        <v>0</v>
      </c>
      <c r="M33" s="51"/>
      <c r="N33" s="60"/>
      <c r="O33" s="51"/>
      <c r="P33" s="49"/>
      <c r="Q33" s="51"/>
      <c r="R33" s="49"/>
      <c r="S33" s="52">
        <f t="shared" si="3"/>
        <v>8105.1344743276286</v>
      </c>
      <c r="T33" s="52">
        <f t="shared" ref="T33:T42" si="11">LARGE($J33:$N33,2)</f>
        <v>0</v>
      </c>
      <c r="U33" s="52">
        <f t="shared" si="5"/>
        <v>0</v>
      </c>
      <c r="V33" s="52">
        <f t="shared" si="6"/>
        <v>8105.1344743276286</v>
      </c>
      <c r="W33" s="3"/>
      <c r="X33" s="5">
        <f t="shared" si="7"/>
        <v>8105.1344743276286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.75" x14ac:dyDescent="0.25">
      <c r="A34" s="129">
        <v>27</v>
      </c>
      <c r="B34" s="46" t="s">
        <v>21</v>
      </c>
      <c r="C34" s="64" t="s">
        <v>221</v>
      </c>
      <c r="D34" s="64" t="s">
        <v>58</v>
      </c>
      <c r="E34" s="113">
        <f t="shared" si="0"/>
        <v>8105.1344743276286</v>
      </c>
      <c r="F34" s="50"/>
      <c r="G34" s="49"/>
      <c r="H34" s="50">
        <v>9.4675925925925917E-3</v>
      </c>
      <c r="I34" s="60">
        <f>+$H$6/H34*10000</f>
        <v>8105.1344743276286</v>
      </c>
      <c r="J34" s="52">
        <f>LARGE($G34:$I34,1)</f>
        <v>8105.1344743276286</v>
      </c>
      <c r="K34" s="50"/>
      <c r="L34" s="60">
        <v>0</v>
      </c>
      <c r="M34" s="51"/>
      <c r="N34" s="60"/>
      <c r="O34" s="51"/>
      <c r="P34" s="49"/>
      <c r="Q34" s="51"/>
      <c r="R34" s="49"/>
      <c r="S34" s="52">
        <f t="shared" si="3"/>
        <v>8105.1344743276286</v>
      </c>
      <c r="T34" s="52">
        <f t="shared" si="11"/>
        <v>0</v>
      </c>
      <c r="U34" s="52">
        <f t="shared" si="5"/>
        <v>0</v>
      </c>
      <c r="V34" s="52">
        <f t="shared" si="6"/>
        <v>8105.1344743276286</v>
      </c>
      <c r="W34" s="3"/>
      <c r="X34" s="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x14ac:dyDescent="0.25">
      <c r="A35" s="129">
        <v>28</v>
      </c>
      <c r="B35" s="46" t="s">
        <v>506</v>
      </c>
      <c r="C35" s="64" t="s">
        <v>507</v>
      </c>
      <c r="D35" s="64"/>
      <c r="E35" s="113">
        <f t="shared" si="0"/>
        <v>8005.0847732463708</v>
      </c>
      <c r="F35" s="50"/>
      <c r="G35" s="49"/>
      <c r="H35" s="50"/>
      <c r="I35" s="60"/>
      <c r="J35" s="52">
        <v>0</v>
      </c>
      <c r="K35" s="50">
        <v>1.8275462962962962E-2</v>
      </c>
      <c r="L35" s="60">
        <f>+$K$6/K35*10000</f>
        <v>8005.0664977834076</v>
      </c>
      <c r="M35" s="51"/>
      <c r="N35" s="60"/>
      <c r="O35" s="51"/>
      <c r="P35" s="49"/>
      <c r="Q35" s="51"/>
      <c r="R35" s="49"/>
      <c r="S35" s="52">
        <f t="shared" si="3"/>
        <v>8005.0664977834076</v>
      </c>
      <c r="T35" s="52">
        <f t="shared" si="11"/>
        <v>1.8275462962962962E-2</v>
      </c>
      <c r="U35" s="52">
        <f t="shared" si="5"/>
        <v>0</v>
      </c>
      <c r="V35" s="52">
        <f t="shared" si="6"/>
        <v>8005.0847732463708</v>
      </c>
      <c r="W35" s="3"/>
      <c r="X35" s="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.75" x14ac:dyDescent="0.25">
      <c r="A36" s="129">
        <v>29</v>
      </c>
      <c r="B36" s="46" t="s">
        <v>508</v>
      </c>
      <c r="C36" s="64" t="s">
        <v>509</v>
      </c>
      <c r="D36" s="64"/>
      <c r="E36" s="113">
        <f t="shared" si="0"/>
        <v>7904.9590948118612</v>
      </c>
      <c r="F36" s="50"/>
      <c r="G36" s="49"/>
      <c r="H36" s="50"/>
      <c r="I36" s="60"/>
      <c r="J36" s="52">
        <v>0</v>
      </c>
      <c r="K36" s="50">
        <v>1.8506944444444444E-2</v>
      </c>
      <c r="L36" s="60">
        <f>+$K$6/K36*10000</f>
        <v>7904.940587867417</v>
      </c>
      <c r="M36" s="51"/>
      <c r="N36" s="60"/>
      <c r="O36" s="51"/>
      <c r="P36" s="49"/>
      <c r="Q36" s="51"/>
      <c r="R36" s="49"/>
      <c r="S36" s="52">
        <f t="shared" si="3"/>
        <v>7904.940587867417</v>
      </c>
      <c r="T36" s="52">
        <f t="shared" si="11"/>
        <v>1.8506944444444444E-2</v>
      </c>
      <c r="U36" s="52">
        <f t="shared" si="5"/>
        <v>0</v>
      </c>
      <c r="V36" s="52">
        <f t="shared" si="6"/>
        <v>7904.9590948118612</v>
      </c>
      <c r="W36" s="3"/>
      <c r="X36" s="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.75" x14ac:dyDescent="0.25">
      <c r="A37" s="129">
        <v>30</v>
      </c>
      <c r="B37" s="46" t="s">
        <v>377</v>
      </c>
      <c r="C37" s="64" t="s">
        <v>138</v>
      </c>
      <c r="D37" s="64" t="s">
        <v>87</v>
      </c>
      <c r="E37" s="113">
        <f t="shared" si="0"/>
        <v>7528.0235988200593</v>
      </c>
      <c r="F37" s="50">
        <v>1.9618055555555555E-2</v>
      </c>
      <c r="G37" s="60">
        <f>+$F$6/F37*10000</f>
        <v>7528.0235988200593</v>
      </c>
      <c r="H37" s="50"/>
      <c r="I37" s="60">
        <v>0</v>
      </c>
      <c r="J37" s="52">
        <f>LARGE($G37:$I37,1)</f>
        <v>7528.0235988200593</v>
      </c>
      <c r="K37" s="50"/>
      <c r="L37" s="60">
        <v>0</v>
      </c>
      <c r="M37" s="51"/>
      <c r="N37" s="60"/>
      <c r="O37" s="51"/>
      <c r="P37" s="49"/>
      <c r="Q37" s="51"/>
      <c r="R37" s="49"/>
      <c r="S37" s="52">
        <f t="shared" si="3"/>
        <v>7528.0235988200593</v>
      </c>
      <c r="T37" s="52">
        <f t="shared" si="11"/>
        <v>0</v>
      </c>
      <c r="U37" s="52">
        <f t="shared" si="5"/>
        <v>0</v>
      </c>
      <c r="V37" s="52">
        <f t="shared" si="6"/>
        <v>7528.0235988200593</v>
      </c>
      <c r="W37" s="3"/>
      <c r="X37" s="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.75" x14ac:dyDescent="0.25">
      <c r="A38" s="129">
        <v>31</v>
      </c>
      <c r="B38" s="46" t="s">
        <v>70</v>
      </c>
      <c r="C38" s="64" t="s">
        <v>510</v>
      </c>
      <c r="D38" s="64"/>
      <c r="E38" s="113">
        <f t="shared" si="0"/>
        <v>7268.5652682003811</v>
      </c>
      <c r="F38" s="50"/>
      <c r="G38" s="49"/>
      <c r="H38" s="50"/>
      <c r="I38" s="60"/>
      <c r="J38" s="52">
        <v>0</v>
      </c>
      <c r="K38" s="50">
        <v>2.0127314814814817E-2</v>
      </c>
      <c r="L38" s="60">
        <f>+$K$6/K38*10000</f>
        <v>7268.5451408855661</v>
      </c>
      <c r="M38" s="51"/>
      <c r="N38" s="60"/>
      <c r="O38" s="51"/>
      <c r="P38" s="49"/>
      <c r="Q38" s="51"/>
      <c r="R38" s="49"/>
      <c r="S38" s="52">
        <f t="shared" si="3"/>
        <v>7268.5451408855661</v>
      </c>
      <c r="T38" s="52">
        <f t="shared" si="11"/>
        <v>2.0127314814814817E-2</v>
      </c>
      <c r="U38" s="52">
        <f t="shared" si="5"/>
        <v>0</v>
      </c>
      <c r="V38" s="52">
        <f t="shared" si="6"/>
        <v>7268.5652682003811</v>
      </c>
      <c r="W38" s="3"/>
      <c r="X38" s="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.75" x14ac:dyDescent="0.25">
      <c r="A39" s="129">
        <v>32</v>
      </c>
      <c r="B39" s="46" t="s">
        <v>511</v>
      </c>
      <c r="C39" s="64" t="s">
        <v>512</v>
      </c>
      <c r="D39" s="64"/>
      <c r="E39" s="113">
        <f t="shared" si="0"/>
        <v>7235.2806663870861</v>
      </c>
      <c r="F39" s="50"/>
      <c r="G39" s="49"/>
      <c r="H39" s="50"/>
      <c r="I39" s="60"/>
      <c r="J39" s="52">
        <v>0</v>
      </c>
      <c r="K39" s="50">
        <v>2.0219907407407409E-2</v>
      </c>
      <c r="L39" s="60">
        <f>+$K$6/K39*10000</f>
        <v>7235.2604464796786</v>
      </c>
      <c r="M39" s="51"/>
      <c r="N39" s="60"/>
      <c r="O39" s="51"/>
      <c r="P39" s="49"/>
      <c r="Q39" s="51"/>
      <c r="R39" s="49"/>
      <c r="S39" s="52">
        <f t="shared" si="3"/>
        <v>7235.2604464796786</v>
      </c>
      <c r="T39" s="52">
        <f t="shared" si="11"/>
        <v>2.0219907407407409E-2</v>
      </c>
      <c r="U39" s="52">
        <f t="shared" si="5"/>
        <v>0</v>
      </c>
      <c r="V39" s="52">
        <f t="shared" si="6"/>
        <v>7235.2806663870861</v>
      </c>
      <c r="W39" s="3"/>
      <c r="X39" s="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.75" x14ac:dyDescent="0.25">
      <c r="A40" s="129">
        <v>33</v>
      </c>
      <c r="B40" s="46" t="s">
        <v>245</v>
      </c>
      <c r="C40" s="64" t="s">
        <v>109</v>
      </c>
      <c r="D40" s="64" t="s">
        <v>51</v>
      </c>
      <c r="E40" s="113">
        <f t="shared" si="0"/>
        <v>7222.2222222222217</v>
      </c>
      <c r="F40" s="50"/>
      <c r="G40" s="49"/>
      <c r="H40" s="50">
        <v>1.0625000000000001E-2</v>
      </c>
      <c r="I40" s="60">
        <f>+$H$6/H40*10000</f>
        <v>7222.2222222222217</v>
      </c>
      <c r="J40" s="52">
        <f>LARGE($G40:$I40,1)</f>
        <v>7222.2222222222217</v>
      </c>
      <c r="K40" s="50"/>
      <c r="L40" s="60">
        <v>0</v>
      </c>
      <c r="M40" s="51"/>
      <c r="N40" s="60"/>
      <c r="O40" s="51"/>
      <c r="P40" s="49"/>
      <c r="Q40" s="51"/>
      <c r="R40" s="49"/>
      <c r="S40" s="52">
        <f t="shared" si="3"/>
        <v>7222.2222222222217</v>
      </c>
      <c r="T40" s="52">
        <f t="shared" si="11"/>
        <v>0</v>
      </c>
      <c r="U40" s="52">
        <f t="shared" si="5"/>
        <v>0</v>
      </c>
      <c r="V40" s="52">
        <f t="shared" si="6"/>
        <v>7222.2222222222217</v>
      </c>
      <c r="W40" s="3"/>
      <c r="X40" s="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 x14ac:dyDescent="0.25">
      <c r="A41" s="129">
        <v>34</v>
      </c>
      <c r="B41" s="46" t="s">
        <v>156</v>
      </c>
      <c r="C41" s="64" t="s">
        <v>363</v>
      </c>
      <c r="D41" s="64"/>
      <c r="E41" s="113">
        <f t="shared" si="0"/>
        <v>7212.4413145539911</v>
      </c>
      <c r="F41" s="50"/>
      <c r="G41" s="49"/>
      <c r="H41" s="50">
        <v>0</v>
      </c>
      <c r="I41" s="60">
        <v>0</v>
      </c>
      <c r="J41" s="52">
        <f>LARGE($G41:$I41,1)</f>
        <v>0</v>
      </c>
      <c r="K41" s="50"/>
      <c r="L41" s="60">
        <v>0</v>
      </c>
      <c r="M41" s="51"/>
      <c r="N41" s="60"/>
      <c r="O41" s="50">
        <v>1.9722222222222221E-2</v>
      </c>
      <c r="P41" s="60">
        <f>+$O$6/O41*10000</f>
        <v>7212.4413145539911</v>
      </c>
      <c r="Q41" s="51"/>
      <c r="R41" s="49"/>
      <c r="S41" s="52">
        <f t="shared" si="3"/>
        <v>0</v>
      </c>
      <c r="T41" s="52">
        <f t="shared" si="11"/>
        <v>0</v>
      </c>
      <c r="U41" s="52">
        <f t="shared" si="5"/>
        <v>7212.4413145539911</v>
      </c>
      <c r="V41" s="52">
        <f t="shared" si="6"/>
        <v>7212.4413145539911</v>
      </c>
      <c r="W41" s="3"/>
      <c r="X41" s="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.75" x14ac:dyDescent="0.25">
      <c r="A42" s="129">
        <v>35</v>
      </c>
      <c r="B42" s="46" t="s">
        <v>16</v>
      </c>
      <c r="C42" s="64" t="s">
        <v>363</v>
      </c>
      <c r="D42" s="64"/>
      <c r="E42" s="113">
        <f t="shared" si="0"/>
        <v>7210.5165814225875</v>
      </c>
      <c r="F42" s="50"/>
      <c r="G42" s="49"/>
      <c r="H42" s="50"/>
      <c r="I42" s="60"/>
      <c r="J42" s="52">
        <v>0</v>
      </c>
      <c r="K42" s="50">
        <v>2.028935185185185E-2</v>
      </c>
      <c r="L42" s="60">
        <f>+$K$6/K42*10000</f>
        <v>7210.4962920707358</v>
      </c>
      <c r="M42" s="51"/>
      <c r="N42" s="60"/>
      <c r="O42" s="51"/>
      <c r="P42" s="49"/>
      <c r="Q42" s="51"/>
      <c r="R42" s="49"/>
      <c r="S42" s="52">
        <f t="shared" si="3"/>
        <v>7210.4962920707358</v>
      </c>
      <c r="T42" s="52">
        <f t="shared" si="11"/>
        <v>2.028935185185185E-2</v>
      </c>
      <c r="U42" s="52">
        <f t="shared" si="5"/>
        <v>0</v>
      </c>
      <c r="V42" s="52">
        <f t="shared" si="6"/>
        <v>7210.5165814225875</v>
      </c>
      <c r="W42" s="3"/>
      <c r="X42" s="5">
        <f t="shared" si="7"/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.75" x14ac:dyDescent="0.25">
      <c r="A43" s="129">
        <v>36</v>
      </c>
      <c r="B43" s="46" t="s">
        <v>599</v>
      </c>
      <c r="C43" s="64" t="s">
        <v>600</v>
      </c>
      <c r="D43" s="64"/>
      <c r="E43" s="113">
        <f t="shared" si="0"/>
        <v>7181.8181818181829</v>
      </c>
      <c r="F43" s="50"/>
      <c r="G43" s="49"/>
      <c r="H43" s="50"/>
      <c r="I43" s="60"/>
      <c r="J43" s="52"/>
      <c r="K43" s="50"/>
      <c r="L43" s="60"/>
      <c r="M43" s="51"/>
      <c r="N43" s="60">
        <v>7181.8181818181829</v>
      </c>
      <c r="O43" s="51"/>
      <c r="P43" s="49"/>
      <c r="Q43" s="50">
        <v>2.0370370370370369E-2</v>
      </c>
      <c r="R43" s="60">
        <f>+$Q$6/Q43*10000</f>
        <v>7181.8181818181829</v>
      </c>
      <c r="S43" s="52">
        <f t="shared" si="3"/>
        <v>7181.8181818181829</v>
      </c>
      <c r="T43" s="52">
        <v>0</v>
      </c>
      <c r="U43" s="52">
        <f t="shared" si="5"/>
        <v>0</v>
      </c>
      <c r="V43" s="52">
        <f t="shared" si="6"/>
        <v>7181.8181818181829</v>
      </c>
      <c r="W43" s="3"/>
      <c r="X43" s="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.75" x14ac:dyDescent="0.25">
      <c r="A44" s="129">
        <v>37</v>
      </c>
      <c r="B44" s="46" t="s">
        <v>248</v>
      </c>
      <c r="C44" s="64" t="s">
        <v>17</v>
      </c>
      <c r="D44" s="64" t="s">
        <v>432</v>
      </c>
      <c r="E44" s="113">
        <f t="shared" si="0"/>
        <v>7008.45665961945</v>
      </c>
      <c r="F44" s="50"/>
      <c r="G44" s="49"/>
      <c r="H44" s="50">
        <v>1.0949074074074075E-2</v>
      </c>
      <c r="I44" s="60">
        <f>+$H$6/H44*10000</f>
        <v>7008.45665961945</v>
      </c>
      <c r="J44" s="52">
        <f>LARGE($G44:$I44,1)</f>
        <v>7008.45665961945</v>
      </c>
      <c r="K44" s="50"/>
      <c r="L44" s="60">
        <v>0</v>
      </c>
      <c r="M44" s="51"/>
      <c r="N44" s="60"/>
      <c r="O44" s="51"/>
      <c r="P44" s="49"/>
      <c r="Q44" s="51"/>
      <c r="R44" s="49"/>
      <c r="S44" s="52">
        <f t="shared" si="3"/>
        <v>7008.45665961945</v>
      </c>
      <c r="T44" s="52">
        <f>LARGE($J44:$N44,2)</f>
        <v>0</v>
      </c>
      <c r="U44" s="52">
        <f t="shared" si="5"/>
        <v>0</v>
      </c>
      <c r="V44" s="52">
        <f t="shared" si="6"/>
        <v>7008.45665961945</v>
      </c>
      <c r="W44" s="3"/>
      <c r="X44" s="5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.75" x14ac:dyDescent="0.25">
      <c r="A45" s="129">
        <v>38</v>
      </c>
      <c r="B45" s="46" t="s">
        <v>152</v>
      </c>
      <c r="C45" s="64" t="s">
        <v>515</v>
      </c>
      <c r="D45" s="64"/>
      <c r="E45" s="113">
        <f t="shared" si="0"/>
        <v>6968.047456230348</v>
      </c>
      <c r="F45" s="50"/>
      <c r="G45" s="49"/>
      <c r="H45" s="50"/>
      <c r="I45" s="60"/>
      <c r="J45" s="52">
        <v>0</v>
      </c>
      <c r="K45" s="50">
        <v>2.0995370370370373E-2</v>
      </c>
      <c r="L45" s="60">
        <f>+$K$6/K45*10000</f>
        <v>6968.0264608599773</v>
      </c>
      <c r="M45" s="51"/>
      <c r="N45" s="60"/>
      <c r="O45" s="51"/>
      <c r="P45" s="49"/>
      <c r="Q45" s="51"/>
      <c r="R45" s="49"/>
      <c r="S45" s="52">
        <f t="shared" si="3"/>
        <v>6968.0264608599773</v>
      </c>
      <c r="T45" s="52">
        <f>LARGE($J45:$N45,2)</f>
        <v>2.0995370370370373E-2</v>
      </c>
      <c r="U45" s="52">
        <f t="shared" si="5"/>
        <v>0</v>
      </c>
      <c r="V45" s="52">
        <f t="shared" si="6"/>
        <v>6968.047456230348</v>
      </c>
      <c r="W45" s="3"/>
      <c r="X45" s="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.75" x14ac:dyDescent="0.25">
      <c r="A46" s="129">
        <v>39</v>
      </c>
      <c r="B46" s="46" t="s">
        <v>279</v>
      </c>
      <c r="C46" s="64" t="s">
        <v>280</v>
      </c>
      <c r="D46" s="64" t="s">
        <v>28</v>
      </c>
      <c r="E46" s="113">
        <f t="shared" si="0"/>
        <v>6744.6592065106825</v>
      </c>
      <c r="F46" s="50"/>
      <c r="G46" s="49"/>
      <c r="H46" s="50">
        <v>1.1377314814814814E-2</v>
      </c>
      <c r="I46" s="60">
        <f>+$H$6/H46*10000</f>
        <v>6744.6592065106825</v>
      </c>
      <c r="J46" s="52">
        <f>LARGE($G46:$I46,1)</f>
        <v>6744.6592065106825</v>
      </c>
      <c r="K46" s="50"/>
      <c r="L46" s="60">
        <v>0</v>
      </c>
      <c r="M46" s="51"/>
      <c r="N46" s="60"/>
      <c r="O46" s="51"/>
      <c r="P46" s="49"/>
      <c r="Q46" s="51"/>
      <c r="R46" s="49"/>
      <c r="S46" s="52">
        <f t="shared" si="3"/>
        <v>6744.6592065106825</v>
      </c>
      <c r="T46" s="52">
        <f>LARGE($J46:$N46,2)</f>
        <v>0</v>
      </c>
      <c r="U46" s="52">
        <f t="shared" si="5"/>
        <v>0</v>
      </c>
      <c r="V46" s="52">
        <f t="shared" si="6"/>
        <v>6744.6592065106825</v>
      </c>
      <c r="W46" s="3"/>
      <c r="X46" s="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.75" x14ac:dyDescent="0.25">
      <c r="A47" s="129">
        <v>40</v>
      </c>
      <c r="B47" s="46" t="s">
        <v>379</v>
      </c>
      <c r="C47" s="64" t="s">
        <v>363</v>
      </c>
      <c r="D47" s="64"/>
      <c r="E47" s="113">
        <f t="shared" si="0"/>
        <v>6546.9471523858392</v>
      </c>
      <c r="F47" s="50">
        <v>2.255787037037037E-2</v>
      </c>
      <c r="G47" s="60">
        <f>+$F$6/F47*10000</f>
        <v>6546.9471523858392</v>
      </c>
      <c r="H47" s="50"/>
      <c r="I47" s="60">
        <v>0</v>
      </c>
      <c r="J47" s="52">
        <f>LARGE($G47:$I47,1)</f>
        <v>6546.9471523858392</v>
      </c>
      <c r="K47" s="50"/>
      <c r="L47" s="60">
        <v>0</v>
      </c>
      <c r="M47" s="51"/>
      <c r="N47" s="60"/>
      <c r="O47" s="51"/>
      <c r="P47" s="49"/>
      <c r="Q47" s="51"/>
      <c r="R47" s="49"/>
      <c r="S47" s="52">
        <f t="shared" si="3"/>
        <v>6546.9471523858392</v>
      </c>
      <c r="T47" s="52">
        <f>LARGE($J47:$N47,2)</f>
        <v>0</v>
      </c>
      <c r="U47" s="52">
        <f t="shared" si="5"/>
        <v>0</v>
      </c>
      <c r="V47" s="52">
        <f t="shared" si="6"/>
        <v>6546.9471523858392</v>
      </c>
      <c r="W47" s="3"/>
      <c r="X47" s="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.75" x14ac:dyDescent="0.25">
      <c r="A48" s="129">
        <v>41</v>
      </c>
      <c r="B48" s="46" t="s">
        <v>601</v>
      </c>
      <c r="C48" s="64" t="s">
        <v>602</v>
      </c>
      <c r="D48" s="64"/>
      <c r="E48" s="113">
        <f t="shared" si="0"/>
        <v>6254.3295398317669</v>
      </c>
      <c r="F48" s="50"/>
      <c r="G48" s="49"/>
      <c r="H48" s="50"/>
      <c r="I48" s="60"/>
      <c r="J48" s="52"/>
      <c r="K48" s="50"/>
      <c r="L48" s="60"/>
      <c r="M48" s="51"/>
      <c r="N48" s="60">
        <v>6254.3295398317669</v>
      </c>
      <c r="O48" s="51"/>
      <c r="P48" s="49"/>
      <c r="Q48" s="50">
        <v>2.3391203703703702E-2</v>
      </c>
      <c r="R48" s="60">
        <f>+$Q$6/Q48*10000</f>
        <v>6254.3295398317669</v>
      </c>
      <c r="S48" s="52">
        <f t="shared" si="3"/>
        <v>6254.3295398317669</v>
      </c>
      <c r="T48" s="52">
        <v>0</v>
      </c>
      <c r="U48" s="52">
        <f t="shared" si="5"/>
        <v>0</v>
      </c>
      <c r="V48" s="52">
        <f t="shared" si="6"/>
        <v>6254.3295398317669</v>
      </c>
      <c r="W48" s="3"/>
      <c r="X48" s="5">
        <f t="shared" si="7"/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.75" x14ac:dyDescent="0.25">
      <c r="A49" s="129">
        <v>42</v>
      </c>
      <c r="B49" s="46" t="s">
        <v>516</v>
      </c>
      <c r="C49" s="64" t="s">
        <v>480</v>
      </c>
      <c r="D49" s="64"/>
      <c r="E49" s="113">
        <f t="shared" si="0"/>
        <v>6193.0662488488297</v>
      </c>
      <c r="F49" s="50"/>
      <c r="G49" s="49"/>
      <c r="H49" s="50"/>
      <c r="I49" s="60"/>
      <c r="J49" s="52">
        <v>0</v>
      </c>
      <c r="K49" s="50">
        <v>2.3622685185185188E-2</v>
      </c>
      <c r="L49" s="60">
        <f>+$K$6/K49*10000</f>
        <v>6193.0426261636449</v>
      </c>
      <c r="M49" s="51"/>
      <c r="N49" s="60"/>
      <c r="O49" s="51"/>
      <c r="P49" s="49"/>
      <c r="Q49" s="51"/>
      <c r="R49" s="49"/>
      <c r="S49" s="52">
        <f t="shared" si="3"/>
        <v>6193.0426261636449</v>
      </c>
      <c r="T49" s="52">
        <f>LARGE($J49:$N49,2)</f>
        <v>2.3622685185185188E-2</v>
      </c>
      <c r="U49" s="52">
        <f t="shared" si="5"/>
        <v>0</v>
      </c>
      <c r="V49" s="52">
        <f t="shared" si="6"/>
        <v>6193.0662488488297</v>
      </c>
      <c r="W49" s="3"/>
      <c r="X49" s="5">
        <f t="shared" si="7"/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.75" x14ac:dyDescent="0.25">
      <c r="A50" s="129">
        <v>43</v>
      </c>
      <c r="B50" s="46" t="s">
        <v>603</v>
      </c>
      <c r="C50" s="64" t="s">
        <v>604</v>
      </c>
      <c r="D50" s="64"/>
      <c r="E50" s="113">
        <f t="shared" si="0"/>
        <v>6047.8468899521531</v>
      </c>
      <c r="F50" s="50"/>
      <c r="G50" s="49"/>
      <c r="H50" s="50"/>
      <c r="I50" s="60"/>
      <c r="J50" s="52"/>
      <c r="K50" s="50"/>
      <c r="L50" s="60"/>
      <c r="M50" s="51"/>
      <c r="N50" s="60">
        <v>6047.8468899521531</v>
      </c>
      <c r="O50" s="51"/>
      <c r="P50" s="49"/>
      <c r="Q50" s="50">
        <v>2.4189814814814817E-2</v>
      </c>
      <c r="R50" s="60">
        <f>+$Q$6/Q50*10000</f>
        <v>6047.8468899521531</v>
      </c>
      <c r="S50" s="52">
        <f t="shared" si="3"/>
        <v>6047.8468899521531</v>
      </c>
      <c r="T50" s="52">
        <v>0</v>
      </c>
      <c r="U50" s="52">
        <f t="shared" si="5"/>
        <v>0</v>
      </c>
      <c r="V50" s="52">
        <f t="shared" si="6"/>
        <v>6047.8468899521531</v>
      </c>
      <c r="W50" s="3"/>
      <c r="X50" s="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.75" x14ac:dyDescent="0.25">
      <c r="A51" s="129">
        <v>44</v>
      </c>
      <c r="B51" s="46" t="s">
        <v>605</v>
      </c>
      <c r="C51" s="64" t="s">
        <v>606</v>
      </c>
      <c r="D51" s="64"/>
      <c r="E51" s="113">
        <f t="shared" si="0"/>
        <v>5617.7777777777774</v>
      </c>
      <c r="F51" s="50"/>
      <c r="G51" s="49"/>
      <c r="H51" s="50"/>
      <c r="I51" s="60"/>
      <c r="J51" s="52"/>
      <c r="K51" s="50"/>
      <c r="L51" s="60"/>
      <c r="M51" s="51"/>
      <c r="N51" s="60">
        <v>5617.7777777777774</v>
      </c>
      <c r="O51" s="51"/>
      <c r="P51" s="49"/>
      <c r="Q51" s="50">
        <v>2.6041666666666668E-2</v>
      </c>
      <c r="R51" s="60">
        <f>+$Q$6/Q51*10000</f>
        <v>5617.7777777777774</v>
      </c>
      <c r="S51" s="52">
        <f t="shared" si="3"/>
        <v>5617.7777777777774</v>
      </c>
      <c r="T51" s="52">
        <v>0</v>
      </c>
      <c r="U51" s="52">
        <f t="shared" si="5"/>
        <v>0</v>
      </c>
      <c r="V51" s="52">
        <f t="shared" si="6"/>
        <v>5617.7777777777774</v>
      </c>
      <c r="W51" s="3"/>
      <c r="X51" s="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.75" x14ac:dyDescent="0.25">
      <c r="A52" s="129">
        <v>45</v>
      </c>
      <c r="B52" s="46" t="s">
        <v>255</v>
      </c>
      <c r="C52" s="64" t="s">
        <v>256</v>
      </c>
      <c r="D52" s="64" t="s">
        <v>87</v>
      </c>
      <c r="E52" s="113">
        <f t="shared" si="0"/>
        <v>5479.3388429752067</v>
      </c>
      <c r="F52" s="50"/>
      <c r="G52" s="49"/>
      <c r="H52" s="50">
        <v>1.4004629629629631E-2</v>
      </c>
      <c r="I52" s="60">
        <f>+$H$6/H52*10000</f>
        <v>5479.3388429752067</v>
      </c>
      <c r="J52" s="52">
        <f>LARGE($G52:$I52,1)</f>
        <v>5479.3388429752067</v>
      </c>
      <c r="K52" s="50"/>
      <c r="L52" s="60">
        <v>0</v>
      </c>
      <c r="M52" s="51"/>
      <c r="N52" s="60"/>
      <c r="O52" s="51"/>
      <c r="P52" s="49"/>
      <c r="Q52" s="51"/>
      <c r="R52" s="49"/>
      <c r="S52" s="52">
        <f t="shared" si="3"/>
        <v>5479.3388429752067</v>
      </c>
      <c r="T52" s="52">
        <f>LARGE($J52:$N52,2)</f>
        <v>0</v>
      </c>
      <c r="U52" s="52">
        <f t="shared" si="5"/>
        <v>0</v>
      </c>
      <c r="V52" s="52">
        <f t="shared" si="6"/>
        <v>5479.3388429752067</v>
      </c>
      <c r="W52" s="3"/>
      <c r="X52" s="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x14ac:dyDescent="0.25">
      <c r="A53" s="129">
        <v>46</v>
      </c>
      <c r="B53" s="46" t="s">
        <v>126</v>
      </c>
      <c r="C53" s="64" t="s">
        <v>517</v>
      </c>
      <c r="D53" s="64"/>
      <c r="E53" s="113">
        <f t="shared" si="0"/>
        <v>5474.2579934846335</v>
      </c>
      <c r="F53" s="50"/>
      <c r="G53" s="49"/>
      <c r="H53" s="50"/>
      <c r="I53" s="60"/>
      <c r="J53" s="52">
        <v>0</v>
      </c>
      <c r="K53" s="50">
        <v>2.6724537037037036E-2</v>
      </c>
      <c r="L53" s="60">
        <f>+$K$6/K53*10000</f>
        <v>5474.2312689475966</v>
      </c>
      <c r="M53" s="51"/>
      <c r="N53" s="60"/>
      <c r="O53" s="51"/>
      <c r="P53" s="49"/>
      <c r="Q53" s="51"/>
      <c r="R53" s="49"/>
      <c r="S53" s="52">
        <f t="shared" si="3"/>
        <v>5474.2312689475966</v>
      </c>
      <c r="T53" s="52">
        <f>LARGE($J53:$N53,2)</f>
        <v>2.6724537037037036E-2</v>
      </c>
      <c r="U53" s="52">
        <f t="shared" si="5"/>
        <v>0</v>
      </c>
      <c r="V53" s="52">
        <f t="shared" si="6"/>
        <v>5474.2579934846335</v>
      </c>
      <c r="W53" s="3"/>
      <c r="X53" s="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x14ac:dyDescent="0.25">
      <c r="A54" s="129">
        <v>47</v>
      </c>
      <c r="B54" s="46" t="s">
        <v>57</v>
      </c>
      <c r="C54" s="64" t="s">
        <v>518</v>
      </c>
      <c r="D54" s="64"/>
      <c r="E54" s="113">
        <f t="shared" si="0"/>
        <v>5455.3569854507332</v>
      </c>
      <c r="F54" s="50"/>
      <c r="G54" s="49"/>
      <c r="H54" s="50"/>
      <c r="I54" s="60"/>
      <c r="J54" s="52">
        <v>0</v>
      </c>
      <c r="K54" s="50">
        <v>2.6817129629629632E-2</v>
      </c>
      <c r="L54" s="60">
        <f>+$K$6/K54*10000</f>
        <v>5455.3301683211039</v>
      </c>
      <c r="M54" s="51"/>
      <c r="N54" s="49"/>
      <c r="O54" s="51"/>
      <c r="P54" s="49"/>
      <c r="Q54" s="51"/>
      <c r="R54" s="49"/>
      <c r="S54" s="52">
        <f t="shared" si="3"/>
        <v>5455.3301683211039</v>
      </c>
      <c r="T54" s="52">
        <f>LARGE($J54:$N54,2)</f>
        <v>2.6817129629629632E-2</v>
      </c>
      <c r="U54" s="63">
        <f t="shared" si="5"/>
        <v>0</v>
      </c>
      <c r="V54" s="52">
        <f t="shared" si="6"/>
        <v>5455.3569854507332</v>
      </c>
      <c r="W54" s="3"/>
      <c r="X54" s="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.75" x14ac:dyDescent="0.25">
      <c r="A55" s="129">
        <v>48</v>
      </c>
      <c r="B55" s="46" t="s">
        <v>566</v>
      </c>
      <c r="C55" s="64" t="s">
        <v>607</v>
      </c>
      <c r="D55" s="64"/>
      <c r="E55" s="113">
        <f t="shared" si="0"/>
        <v>4880.3088803088804</v>
      </c>
      <c r="F55" s="50"/>
      <c r="G55" s="49"/>
      <c r="H55" s="50"/>
      <c r="I55" s="60"/>
      <c r="J55" s="52"/>
      <c r="K55" s="50"/>
      <c r="L55" s="60"/>
      <c r="M55" s="51"/>
      <c r="N55" s="60">
        <v>4880.3088803088804</v>
      </c>
      <c r="O55" s="51"/>
      <c r="P55" s="49"/>
      <c r="Q55" s="50">
        <v>2.9976851851851852E-2</v>
      </c>
      <c r="R55" s="60">
        <f>+$Q$6/Q55*10000</f>
        <v>4880.3088803088804</v>
      </c>
      <c r="S55" s="52">
        <f t="shared" si="3"/>
        <v>4880.3088803088804</v>
      </c>
      <c r="T55" s="52">
        <v>0</v>
      </c>
      <c r="U55" s="52">
        <f t="shared" si="5"/>
        <v>0</v>
      </c>
      <c r="V55" s="52">
        <f t="shared" si="6"/>
        <v>4880.3088803088804</v>
      </c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x14ac:dyDescent="0.25">
      <c r="A56" s="128"/>
      <c r="B56" s="71" t="s">
        <v>351</v>
      </c>
      <c r="C56" s="72"/>
      <c r="D56" s="72"/>
      <c r="E56" s="115"/>
      <c r="F56" s="75"/>
      <c r="G56" s="73"/>
      <c r="H56" s="75"/>
      <c r="I56" s="73"/>
      <c r="J56" s="135"/>
      <c r="K56" s="75"/>
      <c r="L56" s="73"/>
      <c r="M56" s="74"/>
      <c r="N56" s="73"/>
      <c r="O56" s="74"/>
      <c r="P56" s="73"/>
      <c r="Q56" s="74"/>
      <c r="R56" s="73"/>
      <c r="S56" s="78"/>
      <c r="T56" s="78"/>
      <c r="U56" s="78"/>
      <c r="V56" s="78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.75" x14ac:dyDescent="0.25">
      <c r="A57" s="128"/>
      <c r="B57" s="79" t="s">
        <v>367</v>
      </c>
      <c r="C57" s="80"/>
      <c r="D57" s="80"/>
      <c r="E57" s="116"/>
      <c r="F57" s="82">
        <v>1.4282407407407409E-2</v>
      </c>
      <c r="G57" s="81"/>
      <c r="H57" s="82">
        <v>7.7662037037037031E-3</v>
      </c>
      <c r="I57" s="81"/>
      <c r="J57" s="136"/>
      <c r="K57" s="82">
        <v>1.4386574074074072E-2</v>
      </c>
      <c r="L57" s="81"/>
      <c r="M57" s="84"/>
      <c r="N57" s="81"/>
      <c r="O57" s="82">
        <v>1.3333333333333334E-2</v>
      </c>
      <c r="P57" s="81"/>
      <c r="Q57" s="82">
        <v>1.4699074074074074E-2</v>
      </c>
      <c r="R57" s="81"/>
      <c r="S57" s="86"/>
      <c r="T57" s="86"/>
      <c r="U57" s="86"/>
      <c r="V57" s="86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 x14ac:dyDescent="0.25">
      <c r="A58" s="128"/>
      <c r="B58" s="87"/>
      <c r="C58" s="88"/>
      <c r="D58" s="88"/>
      <c r="E58" s="117"/>
      <c r="F58" s="90"/>
      <c r="G58" s="89"/>
      <c r="H58" s="91"/>
      <c r="I58" s="89"/>
      <c r="J58" s="137"/>
      <c r="K58" s="91"/>
      <c r="L58" s="89"/>
      <c r="M58" s="90"/>
      <c r="N58" s="89"/>
      <c r="O58" s="90"/>
      <c r="P58" s="89"/>
      <c r="Q58" s="90"/>
      <c r="R58" s="89"/>
      <c r="S58" s="94"/>
      <c r="T58" s="94"/>
      <c r="U58" s="94"/>
      <c r="V58" s="94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 x14ac:dyDescent="0.25">
      <c r="A59" s="128">
        <v>1</v>
      </c>
      <c r="B59" s="79" t="s">
        <v>62</v>
      </c>
      <c r="C59" s="80" t="s">
        <v>191</v>
      </c>
      <c r="D59" s="80" t="s">
        <v>15</v>
      </c>
      <c r="E59" s="118">
        <f t="shared" ref="E59:E90" si="12">+V59</f>
        <v>29975.922953451045</v>
      </c>
      <c r="F59" s="82">
        <v>1.4282407407407409E-2</v>
      </c>
      <c r="G59" s="83">
        <f t="shared" ref="G59:G69" si="13">+$F$57/F59*10000</f>
        <v>10000</v>
      </c>
      <c r="H59" s="82">
        <v>7.7662037037037031E-3</v>
      </c>
      <c r="I59" s="97">
        <f>+$H$57/H59*10000</f>
        <v>10000</v>
      </c>
      <c r="J59" s="134">
        <f t="shared" ref="J59:J76" si="14">LARGE($G59:$I59,1)</f>
        <v>10000</v>
      </c>
      <c r="K59" s="82">
        <v>1.4421296296296295E-2</v>
      </c>
      <c r="L59" s="97">
        <f t="shared" ref="L59:L67" si="15">+$K$57/K59*10000</f>
        <v>9975.9229534510432</v>
      </c>
      <c r="M59" s="84"/>
      <c r="N59" s="97">
        <v>9513.1086142322092</v>
      </c>
      <c r="O59" s="82">
        <v>1.3333333333333334E-2</v>
      </c>
      <c r="P59" s="81">
        <v>10000</v>
      </c>
      <c r="Q59" s="82">
        <v>1.545138888888889E-2</v>
      </c>
      <c r="R59" s="97">
        <f t="shared" ref="R59:R68" si="16">+$Q$57/Q59*10000</f>
        <v>9513.1086142322092</v>
      </c>
      <c r="S59" s="85">
        <f t="shared" ref="S59:S90" si="17">LARGE($J59:$N59,1)</f>
        <v>10000</v>
      </c>
      <c r="T59" s="85">
        <f t="shared" ref="T59:T90" si="18">LARGE($J59:$N59,2)</f>
        <v>9975.9229534510432</v>
      </c>
      <c r="U59" s="85">
        <f t="shared" ref="U59:U90" si="19">+P59</f>
        <v>10000</v>
      </c>
      <c r="V59" s="85">
        <f t="shared" ref="V59:V90" si="20">SUM(S59:U59)</f>
        <v>29975.922953451045</v>
      </c>
      <c r="W59" s="3"/>
      <c r="X59" s="5">
        <f t="shared" ref="X59:X100" si="21">+G59+I59</f>
        <v>20000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 x14ac:dyDescent="0.25">
      <c r="A60" s="128">
        <v>2</v>
      </c>
      <c r="B60" s="79" t="s">
        <v>187</v>
      </c>
      <c r="C60" s="80" t="s">
        <v>8</v>
      </c>
      <c r="D60" s="80" t="s">
        <v>58</v>
      </c>
      <c r="E60" s="118">
        <f t="shared" si="12"/>
        <v>29437.335398915569</v>
      </c>
      <c r="F60" s="82">
        <v>1.4583333333333332E-2</v>
      </c>
      <c r="G60" s="97">
        <f t="shared" si="13"/>
        <v>9793.6507936507951</v>
      </c>
      <c r="H60" s="82">
        <v>8.1712962962962963E-3</v>
      </c>
      <c r="I60" s="97">
        <f>+$H$57/H60*10000</f>
        <v>9504.249291784703</v>
      </c>
      <c r="J60" s="134">
        <f t="shared" si="14"/>
        <v>9793.6507936507951</v>
      </c>
      <c r="K60" s="82">
        <v>1.4386574074074072E-2</v>
      </c>
      <c r="L60" s="97">
        <f t="shared" si="15"/>
        <v>10000</v>
      </c>
      <c r="M60" s="84"/>
      <c r="N60" s="97">
        <v>9837.3353989155694</v>
      </c>
      <c r="O60" s="82">
        <v>1.3888888888888888E-2</v>
      </c>
      <c r="P60" s="97">
        <f t="shared" ref="P60:P73" si="22">+$O$57/O60*10000</f>
        <v>9600</v>
      </c>
      <c r="Q60" s="82">
        <v>1.494212962962963E-2</v>
      </c>
      <c r="R60" s="97">
        <f t="shared" si="16"/>
        <v>9837.3353989155694</v>
      </c>
      <c r="S60" s="85">
        <f t="shared" si="17"/>
        <v>10000</v>
      </c>
      <c r="T60" s="85">
        <f t="shared" si="18"/>
        <v>9837.3353989155694</v>
      </c>
      <c r="U60" s="85">
        <f t="shared" si="19"/>
        <v>9600</v>
      </c>
      <c r="V60" s="85">
        <f t="shared" si="20"/>
        <v>29437.335398915569</v>
      </c>
      <c r="W60" s="3"/>
      <c r="X60" s="5">
        <f t="shared" si="21"/>
        <v>19297.900085435496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75" x14ac:dyDescent="0.25">
      <c r="A61" s="128">
        <v>3</v>
      </c>
      <c r="B61" s="79" t="s">
        <v>237</v>
      </c>
      <c r="C61" s="80" t="s">
        <v>134</v>
      </c>
      <c r="D61" s="80" t="s">
        <v>18</v>
      </c>
      <c r="E61" s="118">
        <f t="shared" si="12"/>
        <v>28948.708762818831</v>
      </c>
      <c r="F61" s="82">
        <v>1.5277777777777777E-2</v>
      </c>
      <c r="G61" s="97">
        <f t="shared" si="13"/>
        <v>9348.4848484848499</v>
      </c>
      <c r="H61" s="82">
        <v>8.0092592592592594E-3</v>
      </c>
      <c r="I61" s="97">
        <f>+$H$57/H61*10000</f>
        <v>9696.5317919075133</v>
      </c>
      <c r="J61" s="134">
        <f t="shared" si="14"/>
        <v>9696.5317919075133</v>
      </c>
      <c r="K61" s="82">
        <v>1.4930555555555556E-2</v>
      </c>
      <c r="L61" s="97">
        <f t="shared" si="15"/>
        <v>9635.6589147286813</v>
      </c>
      <c r="M61" s="84"/>
      <c r="N61" s="97">
        <v>9984.2767295597496</v>
      </c>
      <c r="O61" s="82">
        <v>1.4386574074074072E-2</v>
      </c>
      <c r="P61" s="97">
        <f t="shared" si="22"/>
        <v>9267.90024135157</v>
      </c>
      <c r="Q61" s="82">
        <v>1.4722222222222222E-2</v>
      </c>
      <c r="R61" s="97">
        <f t="shared" si="16"/>
        <v>9984.2767295597496</v>
      </c>
      <c r="S61" s="85">
        <f t="shared" si="17"/>
        <v>9984.2767295597496</v>
      </c>
      <c r="T61" s="85">
        <f t="shared" si="18"/>
        <v>9696.5317919075133</v>
      </c>
      <c r="U61" s="85">
        <f t="shared" si="19"/>
        <v>9267.90024135157</v>
      </c>
      <c r="V61" s="85">
        <f t="shared" si="20"/>
        <v>28948.708762818831</v>
      </c>
      <c r="W61" s="3"/>
      <c r="X61" s="5">
        <f t="shared" si="21"/>
        <v>19045.016640392365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.75" x14ac:dyDescent="0.25">
      <c r="A62" s="128">
        <v>4</v>
      </c>
      <c r="B62" s="79" t="s">
        <v>200</v>
      </c>
      <c r="C62" s="80" t="s">
        <v>201</v>
      </c>
      <c r="D62" s="80" t="s">
        <v>15</v>
      </c>
      <c r="E62" s="118">
        <f t="shared" si="12"/>
        <v>28691.095669428345</v>
      </c>
      <c r="F62" s="82">
        <v>1.5532407407407406E-2</v>
      </c>
      <c r="G62" s="97">
        <f t="shared" si="13"/>
        <v>9195.2309985096872</v>
      </c>
      <c r="H62" s="82">
        <v>8.0092592592592594E-3</v>
      </c>
      <c r="I62" s="97">
        <f>+$H$57/H62*10000</f>
        <v>9696.5317919075133</v>
      </c>
      <c r="J62" s="134">
        <f t="shared" si="14"/>
        <v>9696.5317919075133</v>
      </c>
      <c r="K62" s="82">
        <v>1.5613425925925926E-2</v>
      </c>
      <c r="L62" s="97">
        <f t="shared" si="15"/>
        <v>9214.2327650111183</v>
      </c>
      <c r="M62" s="84"/>
      <c r="N62" s="97">
        <v>9338.2352941176468</v>
      </c>
      <c r="O62" s="82">
        <v>1.3807870370370371E-2</v>
      </c>
      <c r="P62" s="97">
        <f t="shared" si="22"/>
        <v>9656.3285834031849</v>
      </c>
      <c r="Q62" s="82">
        <v>1.5740740740740743E-2</v>
      </c>
      <c r="R62" s="97">
        <f t="shared" si="16"/>
        <v>9338.2352941176468</v>
      </c>
      <c r="S62" s="85">
        <f t="shared" si="17"/>
        <v>9696.5317919075133</v>
      </c>
      <c r="T62" s="85">
        <f t="shared" si="18"/>
        <v>9338.2352941176468</v>
      </c>
      <c r="U62" s="85">
        <f t="shared" si="19"/>
        <v>9656.3285834031849</v>
      </c>
      <c r="V62" s="85">
        <f t="shared" si="20"/>
        <v>28691.095669428345</v>
      </c>
      <c r="W62" s="3"/>
      <c r="X62" s="5">
        <f t="shared" si="21"/>
        <v>18891.7627904172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.75" x14ac:dyDescent="0.25">
      <c r="A63" s="128">
        <v>5</v>
      </c>
      <c r="B63" s="79" t="s">
        <v>78</v>
      </c>
      <c r="C63" s="80" t="s">
        <v>207</v>
      </c>
      <c r="D63" s="80" t="s">
        <v>87</v>
      </c>
      <c r="E63" s="118">
        <f t="shared" si="12"/>
        <v>28635.403570069931</v>
      </c>
      <c r="F63" s="82">
        <v>1.5127314814814816E-2</v>
      </c>
      <c r="G63" s="97">
        <f t="shared" si="13"/>
        <v>9441.4690130068866</v>
      </c>
      <c r="H63" s="82">
        <v>8.7962962962962968E-3</v>
      </c>
      <c r="I63" s="97">
        <f>+$H$57/H63*10000</f>
        <v>8828.9473684210516</v>
      </c>
      <c r="J63" s="134">
        <f t="shared" si="14"/>
        <v>9441.4690130068866</v>
      </c>
      <c r="K63" s="82">
        <v>1.5300925925925926E-2</v>
      </c>
      <c r="L63" s="97">
        <f t="shared" si="15"/>
        <v>9402.4205748865334</v>
      </c>
      <c r="M63" s="84"/>
      <c r="N63" s="97">
        <v>10000</v>
      </c>
      <c r="O63" s="82">
        <v>1.4502314814814815E-2</v>
      </c>
      <c r="P63" s="97">
        <f t="shared" si="22"/>
        <v>9193.9345570630485</v>
      </c>
      <c r="Q63" s="82">
        <v>1.4699074074074074E-2</v>
      </c>
      <c r="R63" s="97">
        <f t="shared" si="16"/>
        <v>10000</v>
      </c>
      <c r="S63" s="85">
        <f t="shared" si="17"/>
        <v>10000</v>
      </c>
      <c r="T63" s="85">
        <f t="shared" si="18"/>
        <v>9441.4690130068866</v>
      </c>
      <c r="U63" s="85">
        <f t="shared" si="19"/>
        <v>9193.9345570630485</v>
      </c>
      <c r="V63" s="85">
        <f t="shared" si="20"/>
        <v>28635.403570069931</v>
      </c>
      <c r="W63" s="3"/>
      <c r="X63" s="5">
        <f t="shared" si="21"/>
        <v>18270.416381427938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.75" x14ac:dyDescent="0.25">
      <c r="A64" s="128">
        <v>6</v>
      </c>
      <c r="B64" s="79" t="s">
        <v>290</v>
      </c>
      <c r="C64" s="80" t="s">
        <v>385</v>
      </c>
      <c r="D64" s="80" t="s">
        <v>348</v>
      </c>
      <c r="E64" s="118">
        <f t="shared" si="12"/>
        <v>28002.138548193863</v>
      </c>
      <c r="F64" s="82">
        <v>1.5740740740740743E-2</v>
      </c>
      <c r="G64" s="97">
        <f t="shared" si="13"/>
        <v>9073.5294117647063</v>
      </c>
      <c r="H64" s="82"/>
      <c r="I64" s="97">
        <v>0</v>
      </c>
      <c r="J64" s="134">
        <f t="shared" si="14"/>
        <v>9073.5294117647063</v>
      </c>
      <c r="K64" s="82">
        <v>1.5659722222222224E-2</v>
      </c>
      <c r="L64" s="97">
        <f t="shared" si="15"/>
        <v>9186.9918699186965</v>
      </c>
      <c r="M64" s="84"/>
      <c r="N64" s="97">
        <v>9621.2121212121219</v>
      </c>
      <c r="O64" s="82">
        <v>1.4502314814814815E-2</v>
      </c>
      <c r="P64" s="97">
        <f t="shared" si="22"/>
        <v>9193.9345570630485</v>
      </c>
      <c r="Q64" s="82">
        <v>1.5277777777777777E-2</v>
      </c>
      <c r="R64" s="97">
        <f t="shared" si="16"/>
        <v>9621.2121212121219</v>
      </c>
      <c r="S64" s="85">
        <f t="shared" si="17"/>
        <v>9621.2121212121219</v>
      </c>
      <c r="T64" s="85">
        <f t="shared" si="18"/>
        <v>9186.9918699186965</v>
      </c>
      <c r="U64" s="85">
        <f t="shared" si="19"/>
        <v>9193.9345570630485</v>
      </c>
      <c r="V64" s="85">
        <f t="shared" si="20"/>
        <v>28002.138548193863</v>
      </c>
      <c r="W64" s="3"/>
      <c r="X64" s="5">
        <f t="shared" si="21"/>
        <v>9073.5294117647063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.75" x14ac:dyDescent="0.25">
      <c r="A65" s="128">
        <v>7</v>
      </c>
      <c r="B65" s="79" t="s">
        <v>84</v>
      </c>
      <c r="C65" s="80" t="s">
        <v>223</v>
      </c>
      <c r="D65" s="80"/>
      <c r="E65" s="118">
        <f t="shared" si="12"/>
        <v>27924.387483136532</v>
      </c>
      <c r="F65" s="82">
        <v>1.4918981481481483E-2</v>
      </c>
      <c r="G65" s="97">
        <f t="shared" si="13"/>
        <v>9573.3126454615976</v>
      </c>
      <c r="H65" s="82">
        <v>8.6689814814814806E-3</v>
      </c>
      <c r="I65" s="97">
        <f>+$H$57/H65*10000</f>
        <v>8958.6114819759678</v>
      </c>
      <c r="J65" s="134">
        <f t="shared" si="14"/>
        <v>9573.3126454615976</v>
      </c>
      <c r="K65" s="82">
        <v>1.5787037037037037E-2</v>
      </c>
      <c r="L65" s="97">
        <f t="shared" si="15"/>
        <v>9112.9032258064508</v>
      </c>
      <c r="M65" s="84"/>
      <c r="N65" s="97">
        <v>8758.6206896551721</v>
      </c>
      <c r="O65" s="82">
        <v>1.4432870370370372E-2</v>
      </c>
      <c r="P65" s="97">
        <f t="shared" si="22"/>
        <v>9238.1716118684835</v>
      </c>
      <c r="Q65" s="82">
        <v>1.6782407407407409E-2</v>
      </c>
      <c r="R65" s="97">
        <f t="shared" si="16"/>
        <v>8758.6206896551721</v>
      </c>
      <c r="S65" s="85">
        <f t="shared" si="17"/>
        <v>9573.3126454615976</v>
      </c>
      <c r="T65" s="85">
        <f t="shared" si="18"/>
        <v>9112.9032258064508</v>
      </c>
      <c r="U65" s="85">
        <f t="shared" si="19"/>
        <v>9238.1716118684835</v>
      </c>
      <c r="V65" s="85">
        <f t="shared" si="20"/>
        <v>27924.387483136532</v>
      </c>
      <c r="W65" s="3"/>
      <c r="X65" s="5">
        <f t="shared" si="21"/>
        <v>18531.924127437567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.75" x14ac:dyDescent="0.25">
      <c r="A66" s="128">
        <v>8</v>
      </c>
      <c r="B66" s="79" t="s">
        <v>205</v>
      </c>
      <c r="C66" s="80" t="s">
        <v>206</v>
      </c>
      <c r="D66" s="80"/>
      <c r="E66" s="118">
        <f t="shared" si="12"/>
        <v>27881.840055021188</v>
      </c>
      <c r="F66" s="82">
        <v>1.5578703703703704E-2</v>
      </c>
      <c r="G66" s="97">
        <f t="shared" si="13"/>
        <v>9167.904903417535</v>
      </c>
      <c r="H66" s="82">
        <v>8.4259259259259253E-3</v>
      </c>
      <c r="I66" s="97">
        <f>+$H$57/H66*10000</f>
        <v>9217.0329670329684</v>
      </c>
      <c r="J66" s="134">
        <f t="shared" si="14"/>
        <v>9217.0329670329684</v>
      </c>
      <c r="K66" s="82">
        <v>1.5486111111111112E-2</v>
      </c>
      <c r="L66" s="97">
        <f t="shared" si="15"/>
        <v>9289.9850523168898</v>
      </c>
      <c r="M66" s="84"/>
      <c r="N66" s="97">
        <v>9463.4873323397933</v>
      </c>
      <c r="O66" s="82">
        <v>1.4606481481481482E-2</v>
      </c>
      <c r="P66" s="97">
        <f t="shared" si="22"/>
        <v>9128.3676703645015</v>
      </c>
      <c r="Q66" s="82">
        <v>1.5532407407407406E-2</v>
      </c>
      <c r="R66" s="97">
        <f t="shared" si="16"/>
        <v>9463.4873323397933</v>
      </c>
      <c r="S66" s="85">
        <f t="shared" si="17"/>
        <v>9463.4873323397933</v>
      </c>
      <c r="T66" s="85">
        <f t="shared" si="18"/>
        <v>9289.9850523168898</v>
      </c>
      <c r="U66" s="85">
        <f t="shared" si="19"/>
        <v>9128.3676703645015</v>
      </c>
      <c r="V66" s="85">
        <f t="shared" si="20"/>
        <v>27881.840055021188</v>
      </c>
      <c r="W66" s="3"/>
      <c r="X66" s="5">
        <f t="shared" si="21"/>
        <v>18384.937870450503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.75" x14ac:dyDescent="0.25">
      <c r="A67" s="128">
        <v>9</v>
      </c>
      <c r="B67" s="79" t="s">
        <v>227</v>
      </c>
      <c r="C67" s="80" t="s">
        <v>104</v>
      </c>
      <c r="D67" s="80" t="s">
        <v>15</v>
      </c>
      <c r="E67" s="118">
        <f t="shared" si="12"/>
        <v>27550.817451904673</v>
      </c>
      <c r="F67" s="82">
        <v>1.6342592592592593E-2</v>
      </c>
      <c r="G67" s="97">
        <f t="shared" si="13"/>
        <v>8739.3767705382434</v>
      </c>
      <c r="H67" s="82">
        <v>8.3101851851851861E-3</v>
      </c>
      <c r="I67" s="97">
        <f>+$H$57/H67*10000</f>
        <v>9345.4038997214466</v>
      </c>
      <c r="J67" s="134">
        <f t="shared" si="14"/>
        <v>9345.4038997214466</v>
      </c>
      <c r="K67" s="82">
        <v>1.5625E-2</v>
      </c>
      <c r="L67" s="97">
        <f t="shared" si="15"/>
        <v>9207.4074074074069</v>
      </c>
      <c r="M67" s="84"/>
      <c r="N67" s="97">
        <v>9563.2530120481933</v>
      </c>
      <c r="O67" s="82">
        <v>1.5428240740740741E-2</v>
      </c>
      <c r="P67" s="97">
        <f t="shared" si="22"/>
        <v>8642.1605401350334</v>
      </c>
      <c r="Q67" s="82">
        <v>1.5370370370370369E-2</v>
      </c>
      <c r="R67" s="97">
        <f t="shared" si="16"/>
        <v>9563.2530120481933</v>
      </c>
      <c r="S67" s="85">
        <f t="shared" si="17"/>
        <v>9563.2530120481933</v>
      </c>
      <c r="T67" s="85">
        <f t="shared" si="18"/>
        <v>9345.4038997214466</v>
      </c>
      <c r="U67" s="85">
        <f t="shared" si="19"/>
        <v>8642.1605401350334</v>
      </c>
      <c r="V67" s="85">
        <f t="shared" si="20"/>
        <v>27550.817451904673</v>
      </c>
      <c r="W67" s="3"/>
      <c r="X67" s="5">
        <f t="shared" si="21"/>
        <v>18084.78067025969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.75" x14ac:dyDescent="0.25">
      <c r="A68" s="128">
        <v>10</v>
      </c>
      <c r="B68" s="79" t="s">
        <v>347</v>
      </c>
      <c r="C68" s="80" t="s">
        <v>382</v>
      </c>
      <c r="D68" s="80" t="s">
        <v>58</v>
      </c>
      <c r="E68" s="118">
        <f t="shared" si="12"/>
        <v>26714.641298390041</v>
      </c>
      <c r="F68" s="82">
        <v>1.4687499999999999E-2</v>
      </c>
      <c r="G68" s="97">
        <f t="shared" si="13"/>
        <v>9724.1922773837687</v>
      </c>
      <c r="H68" s="82"/>
      <c r="I68" s="97">
        <v>0</v>
      </c>
      <c r="J68" s="134">
        <f t="shared" si="14"/>
        <v>9724.1922773837687</v>
      </c>
      <c r="K68" s="82"/>
      <c r="L68" s="97">
        <v>0</v>
      </c>
      <c r="M68" s="84"/>
      <c r="N68" s="97">
        <v>9169.6750902527074</v>
      </c>
      <c r="O68" s="82">
        <v>1.7048611111111112E-2</v>
      </c>
      <c r="P68" s="97">
        <f t="shared" si="22"/>
        <v>7820.7739307535639</v>
      </c>
      <c r="Q68" s="82">
        <v>1.6030092592592592E-2</v>
      </c>
      <c r="R68" s="97">
        <f t="shared" si="16"/>
        <v>9169.6750902527074</v>
      </c>
      <c r="S68" s="85">
        <f t="shared" si="17"/>
        <v>9724.1922773837687</v>
      </c>
      <c r="T68" s="85">
        <f t="shared" si="18"/>
        <v>9169.6750902527074</v>
      </c>
      <c r="U68" s="85">
        <f t="shared" si="19"/>
        <v>7820.7739307535639</v>
      </c>
      <c r="V68" s="85">
        <f t="shared" si="20"/>
        <v>26714.641298390041</v>
      </c>
      <c r="W68" s="3"/>
      <c r="X68" s="5">
        <f t="shared" si="21"/>
        <v>9724.1922773837687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x14ac:dyDescent="0.25">
      <c r="A69" s="128">
        <v>11</v>
      </c>
      <c r="B69" s="79" t="s">
        <v>392</v>
      </c>
      <c r="C69" s="80" t="s">
        <v>308</v>
      </c>
      <c r="D69" s="80" t="s">
        <v>249</v>
      </c>
      <c r="E69" s="118">
        <f t="shared" si="12"/>
        <v>25737.928545024741</v>
      </c>
      <c r="F69" s="82">
        <v>1.7094907407407409E-2</v>
      </c>
      <c r="G69" s="97">
        <f t="shared" si="13"/>
        <v>8354.7731888964117</v>
      </c>
      <c r="H69" s="82"/>
      <c r="I69" s="97">
        <v>0</v>
      </c>
      <c r="J69" s="134">
        <f t="shared" si="14"/>
        <v>8354.7731888964117</v>
      </c>
      <c r="K69" s="82">
        <v>1.6041666666666666E-2</v>
      </c>
      <c r="L69" s="97">
        <f t="shared" ref="L69:L82" si="23">+$K$57/K69*10000</f>
        <v>8968.2539682539682</v>
      </c>
      <c r="M69" s="84"/>
      <c r="N69" s="97"/>
      <c r="O69" s="82">
        <v>1.5844907407407408E-2</v>
      </c>
      <c r="P69" s="97">
        <f t="shared" si="22"/>
        <v>8414.9013878743608</v>
      </c>
      <c r="Q69" s="84"/>
      <c r="R69" s="81"/>
      <c r="S69" s="85">
        <f t="shared" si="17"/>
        <v>8968.2539682539682</v>
      </c>
      <c r="T69" s="85">
        <f t="shared" si="18"/>
        <v>8354.7731888964117</v>
      </c>
      <c r="U69" s="85">
        <f t="shared" si="19"/>
        <v>8414.9013878743608</v>
      </c>
      <c r="V69" s="85">
        <f t="shared" si="20"/>
        <v>25737.928545024741</v>
      </c>
      <c r="W69" s="3"/>
      <c r="X69" s="5">
        <f t="shared" si="21"/>
        <v>8354.7731888964117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.75" x14ac:dyDescent="0.25">
      <c r="A70" s="128">
        <v>12</v>
      </c>
      <c r="B70" s="79" t="s">
        <v>251</v>
      </c>
      <c r="C70" s="80" t="s">
        <v>97</v>
      </c>
      <c r="D70" s="80" t="s">
        <v>15</v>
      </c>
      <c r="E70" s="118">
        <f t="shared" si="12"/>
        <v>24950.83133085565</v>
      </c>
      <c r="F70" s="84"/>
      <c r="G70" s="81"/>
      <c r="H70" s="82">
        <v>0</v>
      </c>
      <c r="I70" s="97">
        <v>0</v>
      </c>
      <c r="J70" s="134">
        <f t="shared" si="14"/>
        <v>0</v>
      </c>
      <c r="K70" s="82">
        <v>1.6423611111111111E-2</v>
      </c>
      <c r="L70" s="97">
        <f t="shared" si="23"/>
        <v>8759.6899224806184</v>
      </c>
      <c r="M70" s="84"/>
      <c r="N70" s="97">
        <v>8273.6156351791542</v>
      </c>
      <c r="O70" s="82">
        <v>1.6840277777777777E-2</v>
      </c>
      <c r="P70" s="97">
        <f t="shared" si="22"/>
        <v>7917.5257731958773</v>
      </c>
      <c r="Q70" s="82">
        <v>1.7766203703703704E-2</v>
      </c>
      <c r="R70" s="97">
        <f>+$Q$57/Q70*10000</f>
        <v>8273.6156351791542</v>
      </c>
      <c r="S70" s="85">
        <f t="shared" si="17"/>
        <v>8759.6899224806184</v>
      </c>
      <c r="T70" s="85">
        <f t="shared" si="18"/>
        <v>8273.6156351791542</v>
      </c>
      <c r="U70" s="85">
        <f t="shared" si="19"/>
        <v>7917.5257731958773</v>
      </c>
      <c r="V70" s="85">
        <f t="shared" si="20"/>
        <v>24950.83133085565</v>
      </c>
      <c r="W70" s="3"/>
      <c r="X70" s="5">
        <f t="shared" si="21"/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.75" x14ac:dyDescent="0.25">
      <c r="A71" s="128">
        <v>13</v>
      </c>
      <c r="B71" s="79" t="s">
        <v>62</v>
      </c>
      <c r="C71" s="80" t="s">
        <v>390</v>
      </c>
      <c r="D71" s="80" t="s">
        <v>87</v>
      </c>
      <c r="E71" s="118">
        <f t="shared" si="12"/>
        <v>24777.516346317065</v>
      </c>
      <c r="F71" s="82">
        <v>1.695601851851852E-2</v>
      </c>
      <c r="G71" s="97">
        <f>+$F$57/F71*10000</f>
        <v>8423.2081911262794</v>
      </c>
      <c r="H71" s="82"/>
      <c r="I71" s="97">
        <v>0</v>
      </c>
      <c r="J71" s="134">
        <f t="shared" si="14"/>
        <v>8423.2081911262794</v>
      </c>
      <c r="K71" s="82">
        <v>1.681712962962963E-2</v>
      </c>
      <c r="L71" s="97">
        <f t="shared" si="23"/>
        <v>8554.7143840330336</v>
      </c>
      <c r="M71" s="84"/>
      <c r="N71" s="97">
        <v>8349.7698882314271</v>
      </c>
      <c r="O71" s="82">
        <v>1.7094907407407409E-2</v>
      </c>
      <c r="P71" s="97">
        <f t="shared" si="22"/>
        <v>7799.5937711577526</v>
      </c>
      <c r="Q71" s="82">
        <v>1.7604166666666667E-2</v>
      </c>
      <c r="R71" s="97">
        <f>+$Q$57/Q71*10000</f>
        <v>8349.7698882314271</v>
      </c>
      <c r="S71" s="85">
        <f t="shared" si="17"/>
        <v>8554.7143840330336</v>
      </c>
      <c r="T71" s="85">
        <f t="shared" si="18"/>
        <v>8423.2081911262794</v>
      </c>
      <c r="U71" s="85">
        <f t="shared" si="19"/>
        <v>7799.5937711577526</v>
      </c>
      <c r="V71" s="85">
        <f t="shared" si="20"/>
        <v>24777.516346317065</v>
      </c>
      <c r="W71" s="3"/>
      <c r="X71" s="5">
        <f t="shared" si="21"/>
        <v>8423.2081911262794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.75" x14ac:dyDescent="0.25">
      <c r="A72" s="128">
        <v>14</v>
      </c>
      <c r="B72" s="79" t="s">
        <v>114</v>
      </c>
      <c r="C72" s="80" t="s">
        <v>389</v>
      </c>
      <c r="D72" s="80" t="s">
        <v>87</v>
      </c>
      <c r="E72" s="118">
        <f t="shared" si="12"/>
        <v>23881.777365234408</v>
      </c>
      <c r="F72" s="82">
        <v>1.6805555555555556E-2</v>
      </c>
      <c r="G72" s="97">
        <f>+$F$57/F72*10000</f>
        <v>8498.6225895316802</v>
      </c>
      <c r="H72" s="82"/>
      <c r="I72" s="97">
        <v>0</v>
      </c>
      <c r="J72" s="134">
        <f t="shared" si="14"/>
        <v>8498.6225895316802</v>
      </c>
      <c r="K72" s="82">
        <v>1.9930555555555556E-2</v>
      </c>
      <c r="L72" s="97">
        <f t="shared" si="23"/>
        <v>7218.3507549361202</v>
      </c>
      <c r="M72" s="84"/>
      <c r="N72" s="97">
        <v>8115.0159744408957</v>
      </c>
      <c r="O72" s="82">
        <v>1.834490740740741E-2</v>
      </c>
      <c r="P72" s="97">
        <f t="shared" si="22"/>
        <v>7268.138801261829</v>
      </c>
      <c r="Q72" s="82">
        <v>1.8113425925925925E-2</v>
      </c>
      <c r="R72" s="97">
        <f>+$Q$57/Q72*10000</f>
        <v>8115.0159744408957</v>
      </c>
      <c r="S72" s="85">
        <f t="shared" si="17"/>
        <v>8498.6225895316802</v>
      </c>
      <c r="T72" s="85">
        <f t="shared" si="18"/>
        <v>8115.0159744408957</v>
      </c>
      <c r="U72" s="85">
        <f t="shared" si="19"/>
        <v>7268.138801261829</v>
      </c>
      <c r="V72" s="85">
        <f t="shared" si="20"/>
        <v>23881.777365234408</v>
      </c>
      <c r="W72" s="3"/>
      <c r="X72" s="5">
        <f t="shared" si="21"/>
        <v>8498.6225895316802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.75" x14ac:dyDescent="0.25">
      <c r="A73" s="128">
        <v>15</v>
      </c>
      <c r="B73" s="79" t="s">
        <v>133</v>
      </c>
      <c r="C73" s="80" t="s">
        <v>366</v>
      </c>
      <c r="D73" s="80" t="s">
        <v>87</v>
      </c>
      <c r="E73" s="118">
        <f t="shared" si="12"/>
        <v>21785.379724410959</v>
      </c>
      <c r="F73" s="82">
        <v>2.2083333333333333E-2</v>
      </c>
      <c r="G73" s="97">
        <f>+$F$57/F73*10000</f>
        <v>6467.5052410901471</v>
      </c>
      <c r="H73" s="82"/>
      <c r="I73" s="97">
        <v>0</v>
      </c>
      <c r="J73" s="134">
        <f t="shared" si="14"/>
        <v>6467.5052410901471</v>
      </c>
      <c r="K73" s="82">
        <v>1.9502314814814816E-2</v>
      </c>
      <c r="L73" s="97">
        <f t="shared" si="23"/>
        <v>7376.8545994065271</v>
      </c>
      <c r="M73" s="84"/>
      <c r="N73" s="97">
        <v>7341.0404624277462</v>
      </c>
      <c r="O73" s="82">
        <v>1.8865740740740742E-2</v>
      </c>
      <c r="P73" s="97">
        <f t="shared" si="22"/>
        <v>7067.4846625766877</v>
      </c>
      <c r="Q73" s="82">
        <v>2.0023148148148148E-2</v>
      </c>
      <c r="R73" s="97">
        <f>+$Q$57/Q73*10000</f>
        <v>7341.0404624277462</v>
      </c>
      <c r="S73" s="85">
        <f t="shared" si="17"/>
        <v>7376.8545994065271</v>
      </c>
      <c r="T73" s="85">
        <f t="shared" si="18"/>
        <v>7341.0404624277462</v>
      </c>
      <c r="U73" s="85">
        <f t="shared" si="19"/>
        <v>7067.4846625766877</v>
      </c>
      <c r="V73" s="85">
        <f t="shared" si="20"/>
        <v>21785.379724410959</v>
      </c>
      <c r="W73" s="3"/>
      <c r="X73" s="5">
        <f t="shared" si="21"/>
        <v>6467.5052410901471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x14ac:dyDescent="0.25">
      <c r="A74" s="128">
        <v>16</v>
      </c>
      <c r="B74" s="79" t="s">
        <v>67</v>
      </c>
      <c r="C74" s="80" t="s">
        <v>208</v>
      </c>
      <c r="D74" s="80" t="s">
        <v>58</v>
      </c>
      <c r="E74" s="118">
        <f t="shared" si="12"/>
        <v>18860.930986567855</v>
      </c>
      <c r="F74" s="82">
        <v>1.5740740740740743E-2</v>
      </c>
      <c r="G74" s="97">
        <f>+$F$57/F74*10000</f>
        <v>9073.5294117647063</v>
      </c>
      <c r="H74" s="82">
        <v>9.5138888888888894E-3</v>
      </c>
      <c r="I74" s="97">
        <f>+$H$57/H74*10000</f>
        <v>8163.0170316301701</v>
      </c>
      <c r="J74" s="134">
        <f t="shared" si="14"/>
        <v>9073.5294117647063</v>
      </c>
      <c r="K74" s="82">
        <v>1.4699074074074074E-2</v>
      </c>
      <c r="L74" s="97">
        <f t="shared" si="23"/>
        <v>9787.4015748031488</v>
      </c>
      <c r="M74" s="84"/>
      <c r="N74" s="97"/>
      <c r="O74" s="84"/>
      <c r="P74" s="81"/>
      <c r="Q74" s="84"/>
      <c r="R74" s="81"/>
      <c r="S74" s="85">
        <f t="shared" si="17"/>
        <v>9787.4015748031488</v>
      </c>
      <c r="T74" s="85">
        <f t="shared" si="18"/>
        <v>9073.5294117647063</v>
      </c>
      <c r="U74" s="85">
        <f t="shared" si="19"/>
        <v>0</v>
      </c>
      <c r="V74" s="85">
        <f t="shared" si="20"/>
        <v>18860.930986567855</v>
      </c>
      <c r="W74" s="3"/>
      <c r="X74" s="5">
        <f t="shared" si="21"/>
        <v>17236.546443394876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x14ac:dyDescent="0.25">
      <c r="A75" s="128">
        <v>17</v>
      </c>
      <c r="B75" s="79" t="s">
        <v>228</v>
      </c>
      <c r="C75" s="80" t="s">
        <v>229</v>
      </c>
      <c r="D75" s="80" t="s">
        <v>15</v>
      </c>
      <c r="E75" s="118">
        <f t="shared" si="12"/>
        <v>17689.869024795618</v>
      </c>
      <c r="F75" s="84"/>
      <c r="G75" s="81"/>
      <c r="H75" s="82">
        <v>8.726851851851852E-3</v>
      </c>
      <c r="I75" s="97">
        <f>+$H$57/H75*10000</f>
        <v>8899.2042440318291</v>
      </c>
      <c r="J75" s="134">
        <f t="shared" si="14"/>
        <v>8899.2042440318291</v>
      </c>
      <c r="K75" s="82">
        <v>1.636574074074074E-2</v>
      </c>
      <c r="L75" s="97">
        <f t="shared" si="23"/>
        <v>8790.664780763791</v>
      </c>
      <c r="M75" s="84"/>
      <c r="N75" s="97">
        <v>8710.5624142661181</v>
      </c>
      <c r="O75" s="84"/>
      <c r="P75" s="81"/>
      <c r="Q75" s="82">
        <v>1.6875000000000001E-2</v>
      </c>
      <c r="R75" s="97">
        <f>+$Q$57/Q75*10000</f>
        <v>8710.5624142661181</v>
      </c>
      <c r="S75" s="85">
        <f t="shared" si="17"/>
        <v>8899.2042440318291</v>
      </c>
      <c r="T75" s="85">
        <f t="shared" si="18"/>
        <v>8790.664780763791</v>
      </c>
      <c r="U75" s="85">
        <f t="shared" si="19"/>
        <v>0</v>
      </c>
      <c r="V75" s="85">
        <f t="shared" si="20"/>
        <v>17689.869024795618</v>
      </c>
      <c r="W75" s="3"/>
      <c r="X75" s="5">
        <f t="shared" si="21"/>
        <v>8899.2042440318291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.75" x14ac:dyDescent="0.25">
      <c r="A76" s="128">
        <v>18</v>
      </c>
      <c r="B76" s="79" t="s">
        <v>78</v>
      </c>
      <c r="C76" s="80" t="s">
        <v>388</v>
      </c>
      <c r="D76" s="80" t="s">
        <v>58</v>
      </c>
      <c r="E76" s="118">
        <f t="shared" si="12"/>
        <v>17299.697648545574</v>
      </c>
      <c r="F76" s="82">
        <v>1.6354166666666666E-2</v>
      </c>
      <c r="G76" s="97">
        <f>+$F$57/F76*10000</f>
        <v>8733.191790516632</v>
      </c>
      <c r="H76" s="82"/>
      <c r="I76" s="97">
        <v>0</v>
      </c>
      <c r="J76" s="134">
        <f t="shared" si="14"/>
        <v>8733.191790516632</v>
      </c>
      <c r="K76" s="82">
        <v>1.6793981481481483E-2</v>
      </c>
      <c r="L76" s="97">
        <f t="shared" si="23"/>
        <v>8566.5058580289442</v>
      </c>
      <c r="M76" s="84"/>
      <c r="N76" s="97">
        <v>8246.7532467532474</v>
      </c>
      <c r="O76" s="84"/>
      <c r="P76" s="81"/>
      <c r="Q76" s="82">
        <v>1.7824074074074076E-2</v>
      </c>
      <c r="R76" s="97">
        <f>+$Q$57/Q76*10000</f>
        <v>8246.7532467532474</v>
      </c>
      <c r="S76" s="85">
        <f t="shared" si="17"/>
        <v>8733.191790516632</v>
      </c>
      <c r="T76" s="85">
        <f t="shared" si="18"/>
        <v>8566.5058580289442</v>
      </c>
      <c r="U76" s="85">
        <f t="shared" si="19"/>
        <v>0</v>
      </c>
      <c r="V76" s="85">
        <f t="shared" si="20"/>
        <v>17299.697648545574</v>
      </c>
      <c r="W76" s="3"/>
      <c r="X76" s="5">
        <f t="shared" si="21"/>
        <v>8733.191790516632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.75" x14ac:dyDescent="0.25">
      <c r="A77" s="128">
        <v>19</v>
      </c>
      <c r="B77" s="79" t="s">
        <v>149</v>
      </c>
      <c r="C77" s="80" t="s">
        <v>217</v>
      </c>
      <c r="D77" s="80"/>
      <c r="E77" s="118">
        <f t="shared" si="12"/>
        <v>17155.381750465549</v>
      </c>
      <c r="F77" s="84"/>
      <c r="G77" s="81"/>
      <c r="H77" s="82"/>
      <c r="I77" s="97"/>
      <c r="J77" s="134">
        <v>0</v>
      </c>
      <c r="K77" s="82">
        <v>1.7361111111111112E-2</v>
      </c>
      <c r="L77" s="97">
        <f t="shared" si="23"/>
        <v>8286.6666666666661</v>
      </c>
      <c r="M77" s="84"/>
      <c r="N77" s="97">
        <v>8868.7150837988829</v>
      </c>
      <c r="O77" s="84"/>
      <c r="P77" s="81"/>
      <c r="Q77" s="82">
        <v>1.6574074074074074E-2</v>
      </c>
      <c r="R77" s="97">
        <f>+$Q$57/Q77*10000</f>
        <v>8868.7150837988829</v>
      </c>
      <c r="S77" s="85">
        <f t="shared" si="17"/>
        <v>8868.7150837988829</v>
      </c>
      <c r="T77" s="85">
        <f t="shared" si="18"/>
        <v>8286.6666666666661</v>
      </c>
      <c r="U77" s="85">
        <f t="shared" si="19"/>
        <v>0</v>
      </c>
      <c r="V77" s="85">
        <f t="shared" si="20"/>
        <v>17155.381750465549</v>
      </c>
      <c r="W77" s="3"/>
      <c r="X77" s="5">
        <f t="shared" si="21"/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.75" x14ac:dyDescent="0.25">
      <c r="A78" s="128">
        <v>20</v>
      </c>
      <c r="B78" s="79" t="s">
        <v>129</v>
      </c>
      <c r="C78" s="80" t="s">
        <v>257</v>
      </c>
      <c r="D78" s="80" t="s">
        <v>258</v>
      </c>
      <c r="E78" s="118">
        <f t="shared" si="12"/>
        <v>16881.771069911483</v>
      </c>
      <c r="F78" s="82">
        <v>1.6736111111111111E-2</v>
      </c>
      <c r="G78" s="97">
        <f>+$F$57/F78*10000</f>
        <v>8533.8865836791156</v>
      </c>
      <c r="H78" s="82"/>
      <c r="I78" s="97">
        <v>0</v>
      </c>
      <c r="J78" s="134">
        <f>LARGE($G78:$I78,1)</f>
        <v>8533.8865836791156</v>
      </c>
      <c r="K78" s="82">
        <v>1.7233796296296296E-2</v>
      </c>
      <c r="L78" s="97">
        <f t="shared" si="23"/>
        <v>8347.8844862323695</v>
      </c>
      <c r="M78" s="84"/>
      <c r="N78" s="97"/>
      <c r="O78" s="84"/>
      <c r="P78" s="81"/>
      <c r="Q78" s="84"/>
      <c r="R78" s="81"/>
      <c r="S78" s="85">
        <f t="shared" si="17"/>
        <v>8533.8865836791156</v>
      </c>
      <c r="T78" s="85">
        <f t="shared" si="18"/>
        <v>8347.8844862323695</v>
      </c>
      <c r="U78" s="85">
        <f t="shared" si="19"/>
        <v>0</v>
      </c>
      <c r="V78" s="85">
        <f t="shared" si="20"/>
        <v>16881.771069911483</v>
      </c>
      <c r="W78" s="3"/>
      <c r="X78" s="5">
        <f t="shared" si="21"/>
        <v>8533.8865836791156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.75" x14ac:dyDescent="0.25">
      <c r="A79" s="128">
        <v>21</v>
      </c>
      <c r="B79" s="79" t="s">
        <v>240</v>
      </c>
      <c r="C79" s="80" t="s">
        <v>241</v>
      </c>
      <c r="D79" s="80" t="s">
        <v>15</v>
      </c>
      <c r="E79" s="118">
        <f t="shared" si="12"/>
        <v>16833.429836194176</v>
      </c>
      <c r="F79" s="84"/>
      <c r="G79" s="81"/>
      <c r="H79" s="82">
        <v>9.4212962962962957E-3</v>
      </c>
      <c r="I79" s="97">
        <f>+$H$57/H79*10000</f>
        <v>8243.2432432432433</v>
      </c>
      <c r="J79" s="134">
        <f>LARGE($G79:$I79,1)</f>
        <v>8243.2432432432433</v>
      </c>
      <c r="K79" s="82">
        <v>1.6747685185185185E-2</v>
      </c>
      <c r="L79" s="97">
        <f t="shared" si="23"/>
        <v>8590.1865929509331</v>
      </c>
      <c r="M79" s="84"/>
      <c r="N79" s="97">
        <v>8135.8103779628445</v>
      </c>
      <c r="O79" s="84"/>
      <c r="P79" s="81"/>
      <c r="Q79" s="82">
        <v>1.8067129629629631E-2</v>
      </c>
      <c r="R79" s="97">
        <f>+$Q$57/Q79*10000</f>
        <v>8135.8103779628445</v>
      </c>
      <c r="S79" s="85">
        <f t="shared" si="17"/>
        <v>8590.1865929509331</v>
      </c>
      <c r="T79" s="85">
        <f t="shared" si="18"/>
        <v>8243.2432432432433</v>
      </c>
      <c r="U79" s="85">
        <f t="shared" si="19"/>
        <v>0</v>
      </c>
      <c r="V79" s="85">
        <f t="shared" si="20"/>
        <v>16833.429836194176</v>
      </c>
      <c r="W79" s="3"/>
      <c r="X79" s="5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.75" x14ac:dyDescent="0.25">
      <c r="A80" s="128">
        <v>22</v>
      </c>
      <c r="B80" s="79" t="s">
        <v>140</v>
      </c>
      <c r="C80" s="80" t="s">
        <v>524</v>
      </c>
      <c r="D80" s="80"/>
      <c r="E80" s="118">
        <f t="shared" si="12"/>
        <v>16473.444476180452</v>
      </c>
      <c r="F80" s="84"/>
      <c r="G80" s="83"/>
      <c r="H80" s="82"/>
      <c r="I80" s="97"/>
      <c r="J80" s="134">
        <v>0</v>
      </c>
      <c r="K80" s="82">
        <v>1.7905092592592594E-2</v>
      </c>
      <c r="L80" s="97">
        <f t="shared" si="23"/>
        <v>8034.9062702003857</v>
      </c>
      <c r="M80" s="84"/>
      <c r="N80" s="97">
        <v>8438.5382059800668</v>
      </c>
      <c r="O80" s="84"/>
      <c r="P80" s="81"/>
      <c r="Q80" s="82">
        <v>1.741898148148148E-2</v>
      </c>
      <c r="R80" s="97">
        <f>+$Q$57/Q80*10000</f>
        <v>8438.5382059800668</v>
      </c>
      <c r="S80" s="85">
        <f t="shared" si="17"/>
        <v>8438.5382059800668</v>
      </c>
      <c r="T80" s="85">
        <f t="shared" si="18"/>
        <v>8034.9062702003857</v>
      </c>
      <c r="U80" s="85">
        <f t="shared" si="19"/>
        <v>0</v>
      </c>
      <c r="V80" s="85">
        <f t="shared" si="20"/>
        <v>16473.444476180452</v>
      </c>
      <c r="W80" s="3"/>
      <c r="X80" s="5">
        <f t="shared" si="21"/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.75" x14ac:dyDescent="0.25">
      <c r="A81" s="128">
        <v>23</v>
      </c>
      <c r="B81" s="79" t="s">
        <v>129</v>
      </c>
      <c r="C81" s="80" t="s">
        <v>252</v>
      </c>
      <c r="D81" s="80" t="s">
        <v>249</v>
      </c>
      <c r="E81" s="118">
        <f t="shared" si="12"/>
        <v>16254.970995119482</v>
      </c>
      <c r="F81" s="84"/>
      <c r="G81" s="83"/>
      <c r="H81" s="82">
        <v>9.8842592592592576E-3</v>
      </c>
      <c r="I81" s="97">
        <f>+$H$57/H81*10000</f>
        <v>7857.1428571428578</v>
      </c>
      <c r="J81" s="134">
        <f t="shared" ref="J81:J87" si="24">LARGE($G81:$I81,1)</f>
        <v>7857.1428571428578</v>
      </c>
      <c r="K81" s="82">
        <v>1.7905092592592594E-2</v>
      </c>
      <c r="L81" s="97">
        <f t="shared" si="23"/>
        <v>8034.9062702003857</v>
      </c>
      <c r="M81" s="84"/>
      <c r="N81" s="97">
        <v>8220.0647249190952</v>
      </c>
      <c r="O81" s="84"/>
      <c r="P81" s="81"/>
      <c r="Q81" s="82">
        <v>1.7881944444444443E-2</v>
      </c>
      <c r="R81" s="97">
        <f>+$Q$57/Q81*10000</f>
        <v>8220.0647249190952</v>
      </c>
      <c r="S81" s="85">
        <f t="shared" si="17"/>
        <v>8220.0647249190952</v>
      </c>
      <c r="T81" s="85">
        <f t="shared" si="18"/>
        <v>8034.9062702003857</v>
      </c>
      <c r="U81" s="85">
        <f t="shared" si="19"/>
        <v>0</v>
      </c>
      <c r="V81" s="85">
        <f t="shared" si="20"/>
        <v>16254.970995119482</v>
      </c>
      <c r="W81" s="3"/>
      <c r="X81" s="5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" customHeight="1" x14ac:dyDescent="0.25">
      <c r="A82" s="128">
        <v>24</v>
      </c>
      <c r="B82" s="79" t="s">
        <v>383</v>
      </c>
      <c r="C82" s="80" t="s">
        <v>394</v>
      </c>
      <c r="D82" s="80" t="s">
        <v>249</v>
      </c>
      <c r="E82" s="118">
        <f t="shared" si="12"/>
        <v>16100.912159735688</v>
      </c>
      <c r="F82" s="82">
        <v>1.7905092592592594E-2</v>
      </c>
      <c r="G82" s="97">
        <f>+$F$57/F82*10000</f>
        <v>7976.7291531997416</v>
      </c>
      <c r="H82" s="82"/>
      <c r="I82" s="97">
        <v>0</v>
      </c>
      <c r="J82" s="134">
        <f t="shared" si="24"/>
        <v>7976.7291531997416</v>
      </c>
      <c r="K82" s="82">
        <v>1.7708333333333333E-2</v>
      </c>
      <c r="L82" s="97">
        <f t="shared" si="23"/>
        <v>8124.1830065359463</v>
      </c>
      <c r="M82" s="84"/>
      <c r="N82" s="97"/>
      <c r="O82" s="84"/>
      <c r="P82" s="81"/>
      <c r="Q82" s="84"/>
      <c r="R82" s="81"/>
      <c r="S82" s="85">
        <f t="shared" si="17"/>
        <v>8124.1830065359463</v>
      </c>
      <c r="T82" s="85">
        <f t="shared" si="18"/>
        <v>7976.7291531997416</v>
      </c>
      <c r="U82" s="85">
        <f t="shared" si="19"/>
        <v>0</v>
      </c>
      <c r="V82" s="85">
        <f t="shared" si="20"/>
        <v>16100.912159735688</v>
      </c>
      <c r="W82" s="3"/>
      <c r="X82" s="5">
        <f t="shared" si="21"/>
        <v>7976.7291531997416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" customHeight="1" x14ac:dyDescent="0.25">
      <c r="A83" s="128">
        <v>25</v>
      </c>
      <c r="B83" s="79" t="s">
        <v>65</v>
      </c>
      <c r="C83" s="80" t="s">
        <v>391</v>
      </c>
      <c r="D83" s="80" t="s">
        <v>387</v>
      </c>
      <c r="E83" s="118">
        <f t="shared" si="12"/>
        <v>16088.304337512986</v>
      </c>
      <c r="F83" s="82">
        <v>1.7048611111111112E-2</v>
      </c>
      <c r="G83" s="97">
        <f>+$F$57/F83*10000</f>
        <v>8377.4609640190083</v>
      </c>
      <c r="H83" s="82"/>
      <c r="I83" s="97">
        <v>0</v>
      </c>
      <c r="J83" s="134">
        <f t="shared" si="24"/>
        <v>8377.4609640190083</v>
      </c>
      <c r="K83" s="82"/>
      <c r="L83" s="97">
        <v>0</v>
      </c>
      <c r="M83" s="84"/>
      <c r="N83" s="97"/>
      <c r="O83" s="82">
        <v>1.7291666666666667E-2</v>
      </c>
      <c r="P83" s="97">
        <f>+$O$57/O83*10000</f>
        <v>7710.8433734939763</v>
      </c>
      <c r="Q83" s="84"/>
      <c r="R83" s="81"/>
      <c r="S83" s="85">
        <f t="shared" si="17"/>
        <v>8377.4609640190083</v>
      </c>
      <c r="T83" s="85">
        <f t="shared" si="18"/>
        <v>0</v>
      </c>
      <c r="U83" s="85">
        <f t="shared" si="19"/>
        <v>7710.8433734939763</v>
      </c>
      <c r="V83" s="85">
        <f t="shared" si="20"/>
        <v>16088.304337512986</v>
      </c>
      <c r="W83" s="3"/>
      <c r="X83" s="5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" customHeight="1" x14ac:dyDescent="0.25">
      <c r="A84" s="128">
        <v>26</v>
      </c>
      <c r="B84" s="79" t="s">
        <v>244</v>
      </c>
      <c r="C84" s="80" t="s">
        <v>14</v>
      </c>
      <c r="D84" s="80" t="s">
        <v>15</v>
      </c>
      <c r="E84" s="118">
        <f t="shared" si="12"/>
        <v>15984.263421565143</v>
      </c>
      <c r="F84" s="84"/>
      <c r="G84" s="81"/>
      <c r="H84" s="82">
        <v>9.9074074074074082E-3</v>
      </c>
      <c r="I84" s="97">
        <f>+$H$57/H84*10000</f>
        <v>7838.7850467289709</v>
      </c>
      <c r="J84" s="134">
        <f t="shared" si="24"/>
        <v>7838.7850467289709</v>
      </c>
      <c r="K84" s="82">
        <v>1.7662037037037035E-2</v>
      </c>
      <c r="L84" s="97">
        <f>+$K$57/K84*10000</f>
        <v>8145.4783748361724</v>
      </c>
      <c r="M84" s="84"/>
      <c r="N84" s="97"/>
      <c r="O84" s="84"/>
      <c r="P84" s="81"/>
      <c r="Q84" s="84"/>
      <c r="R84" s="81"/>
      <c r="S84" s="85">
        <f t="shared" si="17"/>
        <v>8145.4783748361724</v>
      </c>
      <c r="T84" s="85">
        <f t="shared" si="18"/>
        <v>7838.7850467289709</v>
      </c>
      <c r="U84" s="85">
        <f t="shared" si="19"/>
        <v>0</v>
      </c>
      <c r="V84" s="85">
        <f t="shared" si="20"/>
        <v>15984.263421565143</v>
      </c>
      <c r="W84" s="3"/>
      <c r="X84" s="5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" customHeight="1" x14ac:dyDescent="0.25">
      <c r="A85" s="128">
        <v>27</v>
      </c>
      <c r="B85" s="79" t="s">
        <v>149</v>
      </c>
      <c r="C85" s="80" t="s">
        <v>271</v>
      </c>
      <c r="D85" s="80" t="s">
        <v>272</v>
      </c>
      <c r="E85" s="118">
        <f t="shared" si="12"/>
        <v>15942.471893836362</v>
      </c>
      <c r="F85" s="82">
        <v>1.832175925925926E-2</v>
      </c>
      <c r="G85" s="97">
        <f>+$F$57/F85*10000</f>
        <v>7795.325331648768</v>
      </c>
      <c r="H85" s="82">
        <v>1.0659722222222221E-2</v>
      </c>
      <c r="I85" s="97">
        <f>+$H$57/H85*10000</f>
        <v>7285.5591748099887</v>
      </c>
      <c r="J85" s="134">
        <f t="shared" si="24"/>
        <v>7795.325331648768</v>
      </c>
      <c r="K85" s="82">
        <v>1.8379629629629628E-2</v>
      </c>
      <c r="L85" s="97">
        <f>+$K$57/K85*10000</f>
        <v>7827.4559193954665</v>
      </c>
      <c r="M85" s="84"/>
      <c r="N85" s="97">
        <v>8115.0159744408957</v>
      </c>
      <c r="O85" s="84"/>
      <c r="P85" s="81"/>
      <c r="Q85" s="82">
        <v>1.8113425925925925E-2</v>
      </c>
      <c r="R85" s="97">
        <f>+$Q$57/Q85*10000</f>
        <v>8115.0159744408957</v>
      </c>
      <c r="S85" s="85">
        <f t="shared" si="17"/>
        <v>8115.0159744408957</v>
      </c>
      <c r="T85" s="85">
        <f t="shared" si="18"/>
        <v>7827.4559193954665</v>
      </c>
      <c r="U85" s="85">
        <f t="shared" si="19"/>
        <v>0</v>
      </c>
      <c r="V85" s="85">
        <f t="shared" si="20"/>
        <v>15942.471893836362</v>
      </c>
      <c r="W85" s="3"/>
      <c r="X85" s="5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" customHeight="1" x14ac:dyDescent="0.25">
      <c r="A86" s="128">
        <v>28</v>
      </c>
      <c r="B86" s="79" t="s">
        <v>242</v>
      </c>
      <c r="C86" s="80" t="s">
        <v>107</v>
      </c>
      <c r="D86" s="80" t="s">
        <v>15</v>
      </c>
      <c r="E86" s="118">
        <f t="shared" si="12"/>
        <v>14229.258926467031</v>
      </c>
      <c r="F86" s="84"/>
      <c r="G86" s="81"/>
      <c r="H86" s="82">
        <v>1.1377314814814814E-2</v>
      </c>
      <c r="I86" s="97">
        <f>+$H$57/H86*10000</f>
        <v>6826.0427263479141</v>
      </c>
      <c r="J86" s="134">
        <f t="shared" si="24"/>
        <v>6826.0427263479141</v>
      </c>
      <c r="K86" s="82">
        <v>1.9432870370370371E-2</v>
      </c>
      <c r="L86" s="97">
        <f>+$K$57/K86*10000</f>
        <v>7403.2162001191173</v>
      </c>
      <c r="M86" s="84"/>
      <c r="N86" s="97"/>
      <c r="O86" s="84"/>
      <c r="P86" s="81"/>
      <c r="Q86" s="84"/>
      <c r="R86" s="81"/>
      <c r="S86" s="85">
        <f t="shared" si="17"/>
        <v>7403.2162001191173</v>
      </c>
      <c r="T86" s="85">
        <f t="shared" si="18"/>
        <v>6826.0427263479141</v>
      </c>
      <c r="U86" s="85">
        <f t="shared" si="19"/>
        <v>0</v>
      </c>
      <c r="V86" s="85">
        <f t="shared" si="20"/>
        <v>14229.258926467031</v>
      </c>
      <c r="W86" s="3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.75" x14ac:dyDescent="0.25">
      <c r="A87" s="128">
        <v>29</v>
      </c>
      <c r="B87" s="79" t="s">
        <v>200</v>
      </c>
      <c r="C87" s="80" t="s">
        <v>217</v>
      </c>
      <c r="D87" s="80" t="s">
        <v>249</v>
      </c>
      <c r="E87" s="118">
        <f t="shared" si="12"/>
        <v>13755.006141774615</v>
      </c>
      <c r="F87" s="84"/>
      <c r="G87" s="81"/>
      <c r="H87" s="82">
        <v>1.1319444444444444E-2</v>
      </c>
      <c r="I87" s="97">
        <f>+$H$57/H87*10000</f>
        <v>6860.9406952965237</v>
      </c>
      <c r="J87" s="134">
        <f t="shared" si="24"/>
        <v>6860.9406952965237</v>
      </c>
      <c r="K87" s="82">
        <v>2.0868055555555556E-2</v>
      </c>
      <c r="L87" s="97">
        <f>+$K$57/K87*10000</f>
        <v>6894.0654464780919</v>
      </c>
      <c r="M87" s="84"/>
      <c r="N87" s="97"/>
      <c r="O87" s="84"/>
      <c r="P87" s="81"/>
      <c r="Q87" s="84"/>
      <c r="R87" s="81"/>
      <c r="S87" s="85">
        <f t="shared" si="17"/>
        <v>6894.0654464780919</v>
      </c>
      <c r="T87" s="85">
        <f t="shared" si="18"/>
        <v>6860.9406952965237</v>
      </c>
      <c r="U87" s="85">
        <f t="shared" si="19"/>
        <v>0</v>
      </c>
      <c r="V87" s="85">
        <f t="shared" si="20"/>
        <v>13755.006141774615</v>
      </c>
      <c r="W87" s="3"/>
      <c r="X87" s="5">
        <f t="shared" si="21"/>
        <v>6860.9406952965237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.75" x14ac:dyDescent="0.25">
      <c r="A88" s="128">
        <v>30</v>
      </c>
      <c r="B88" s="79" t="s">
        <v>534</v>
      </c>
      <c r="C88" s="80" t="s">
        <v>493</v>
      </c>
      <c r="D88" s="80"/>
      <c r="E88" s="118">
        <f t="shared" si="12"/>
        <v>12306.14617466466</v>
      </c>
      <c r="F88" s="82"/>
      <c r="G88" s="97"/>
      <c r="H88" s="82"/>
      <c r="I88" s="97"/>
      <c r="J88" s="134">
        <v>0</v>
      </c>
      <c r="K88" s="82">
        <v>2.4039351851851853E-2</v>
      </c>
      <c r="L88" s="97">
        <f>+$K$57/K88*10000</f>
        <v>5984.5931632161764</v>
      </c>
      <c r="M88" s="84"/>
      <c r="N88" s="97">
        <v>6321.5530114484827</v>
      </c>
      <c r="O88" s="84"/>
      <c r="P88" s="81"/>
      <c r="Q88" s="82">
        <v>2.3252314814814812E-2</v>
      </c>
      <c r="R88" s="97">
        <f>+$Q$57/Q88*10000</f>
        <v>6321.5530114484827</v>
      </c>
      <c r="S88" s="85">
        <f t="shared" si="17"/>
        <v>6321.5530114484827</v>
      </c>
      <c r="T88" s="85">
        <f t="shared" si="18"/>
        <v>5984.5931632161764</v>
      </c>
      <c r="U88" s="85">
        <f t="shared" si="19"/>
        <v>0</v>
      </c>
      <c r="V88" s="85">
        <f t="shared" si="20"/>
        <v>12306.14617466466</v>
      </c>
      <c r="W88" s="3"/>
      <c r="X88" s="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.75" x14ac:dyDescent="0.25">
      <c r="A89" s="128">
        <v>31</v>
      </c>
      <c r="B89" s="79" t="s">
        <v>140</v>
      </c>
      <c r="C89" s="80" t="s">
        <v>381</v>
      </c>
      <c r="D89" s="80" t="s">
        <v>87</v>
      </c>
      <c r="E89" s="118">
        <f t="shared" si="12"/>
        <v>9724.1922773837687</v>
      </c>
      <c r="F89" s="82">
        <v>1.4687499999999999E-2</v>
      </c>
      <c r="G89" s="97">
        <f>+$F$57/F89*10000</f>
        <v>9724.1922773837687</v>
      </c>
      <c r="H89" s="82"/>
      <c r="I89" s="97">
        <v>0</v>
      </c>
      <c r="J89" s="134">
        <f>LARGE($G89:$I89,1)</f>
        <v>9724.1922773837687</v>
      </c>
      <c r="K89" s="82"/>
      <c r="L89" s="97">
        <v>0</v>
      </c>
      <c r="M89" s="84"/>
      <c r="N89" s="97"/>
      <c r="O89" s="84"/>
      <c r="P89" s="81"/>
      <c r="Q89" s="84"/>
      <c r="R89" s="81"/>
      <c r="S89" s="85">
        <f t="shared" si="17"/>
        <v>9724.1922773837687</v>
      </c>
      <c r="T89" s="85">
        <f t="shared" si="18"/>
        <v>0</v>
      </c>
      <c r="U89" s="85">
        <f t="shared" si="19"/>
        <v>0</v>
      </c>
      <c r="V89" s="85">
        <f t="shared" si="20"/>
        <v>9724.1922773837687</v>
      </c>
      <c r="W89" s="3"/>
      <c r="X89" s="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.75" x14ac:dyDescent="0.25">
      <c r="A90" s="128">
        <v>32</v>
      </c>
      <c r="B90" s="79" t="s">
        <v>383</v>
      </c>
      <c r="C90" s="80" t="s">
        <v>217</v>
      </c>
      <c r="D90" s="80" t="s">
        <v>384</v>
      </c>
      <c r="E90" s="118">
        <f t="shared" si="12"/>
        <v>9492.3076923076933</v>
      </c>
      <c r="F90" s="82">
        <v>1.5046296296296295E-2</v>
      </c>
      <c r="G90" s="97">
        <f>+$F$57/F90*10000</f>
        <v>9492.3076923076933</v>
      </c>
      <c r="H90" s="82"/>
      <c r="I90" s="97">
        <v>0</v>
      </c>
      <c r="J90" s="134">
        <f>LARGE($G90:$I90,1)</f>
        <v>9492.3076923076933</v>
      </c>
      <c r="K90" s="82"/>
      <c r="L90" s="97">
        <v>0</v>
      </c>
      <c r="M90" s="84"/>
      <c r="N90" s="97"/>
      <c r="O90" s="84"/>
      <c r="P90" s="81"/>
      <c r="Q90" s="84"/>
      <c r="R90" s="81"/>
      <c r="S90" s="85">
        <f t="shared" si="17"/>
        <v>9492.3076923076933</v>
      </c>
      <c r="T90" s="85">
        <f t="shared" si="18"/>
        <v>0</v>
      </c>
      <c r="U90" s="85">
        <f t="shared" si="19"/>
        <v>0</v>
      </c>
      <c r="V90" s="85">
        <f t="shared" si="20"/>
        <v>9492.3076923076933</v>
      </c>
      <c r="W90" s="3"/>
      <c r="X90" s="5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.75" x14ac:dyDescent="0.25">
      <c r="A91" s="128">
        <v>33</v>
      </c>
      <c r="B91" s="79" t="s">
        <v>519</v>
      </c>
      <c r="C91" s="80" t="s">
        <v>520</v>
      </c>
      <c r="D91" s="80"/>
      <c r="E91" s="118">
        <f t="shared" ref="E91:E122" si="25">+V91</f>
        <v>9466.8849606587246</v>
      </c>
      <c r="F91" s="84"/>
      <c r="G91" s="81"/>
      <c r="H91" s="82"/>
      <c r="I91" s="97"/>
      <c r="J91" s="134">
        <v>0</v>
      </c>
      <c r="K91" s="82">
        <v>1.5196759259259259E-2</v>
      </c>
      <c r="L91" s="97">
        <f>+$K$57/K91*10000</f>
        <v>9466.8697638994654</v>
      </c>
      <c r="M91" s="84"/>
      <c r="N91" s="97"/>
      <c r="O91" s="84"/>
      <c r="P91" s="81"/>
      <c r="Q91" s="84"/>
      <c r="R91" s="81"/>
      <c r="S91" s="85">
        <f t="shared" ref="S91:S122" si="26">LARGE($J91:$N91,1)</f>
        <v>9466.8697638994654</v>
      </c>
      <c r="T91" s="85">
        <f t="shared" ref="T91:T119" si="27">LARGE($J91:$N91,2)</f>
        <v>1.5196759259259259E-2</v>
      </c>
      <c r="U91" s="85">
        <f t="shared" ref="U91:U122" si="28">+P91</f>
        <v>0</v>
      </c>
      <c r="V91" s="85">
        <f t="shared" ref="V91:V122" si="29">SUM(S91:U91)</f>
        <v>9466.8849606587246</v>
      </c>
      <c r="W91" s="3"/>
      <c r="X91" s="5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.75" x14ac:dyDescent="0.25">
      <c r="A92" s="128">
        <v>34</v>
      </c>
      <c r="B92" s="79" t="s">
        <v>193</v>
      </c>
      <c r="C92" s="80" t="s">
        <v>194</v>
      </c>
      <c r="D92" s="80" t="s">
        <v>195</v>
      </c>
      <c r="E92" s="118">
        <f t="shared" si="25"/>
        <v>9306.5187239944498</v>
      </c>
      <c r="F92" s="84"/>
      <c r="G92" s="83"/>
      <c r="H92" s="82">
        <v>8.3449074074074085E-3</v>
      </c>
      <c r="I92" s="97">
        <f>+$H$57/H92*10000</f>
        <v>9306.5187239944498</v>
      </c>
      <c r="J92" s="134">
        <f>LARGE($G92:$I92,1)</f>
        <v>9306.5187239944498</v>
      </c>
      <c r="K92" s="82"/>
      <c r="L92" s="97">
        <v>0</v>
      </c>
      <c r="M92" s="84"/>
      <c r="N92" s="97"/>
      <c r="O92" s="84"/>
      <c r="P92" s="81"/>
      <c r="Q92" s="84"/>
      <c r="R92" s="81"/>
      <c r="S92" s="85">
        <f t="shared" si="26"/>
        <v>9306.5187239944498</v>
      </c>
      <c r="T92" s="85">
        <f t="shared" si="27"/>
        <v>0</v>
      </c>
      <c r="U92" s="85">
        <f t="shared" si="28"/>
        <v>0</v>
      </c>
      <c r="V92" s="85">
        <f t="shared" si="29"/>
        <v>9306.5187239944498</v>
      </c>
      <c r="W92" s="3"/>
      <c r="X92" s="5">
        <f t="shared" si="21"/>
        <v>9306.5187239944498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.75" x14ac:dyDescent="0.25">
      <c r="A93" s="128">
        <v>35</v>
      </c>
      <c r="B93" s="79" t="s">
        <v>19</v>
      </c>
      <c r="C93" s="80" t="s">
        <v>521</v>
      </c>
      <c r="D93" s="80"/>
      <c r="E93" s="118">
        <f t="shared" si="25"/>
        <v>9290.0005384280012</v>
      </c>
      <c r="F93" s="82"/>
      <c r="G93" s="97"/>
      <c r="H93" s="82"/>
      <c r="I93" s="97"/>
      <c r="J93" s="134">
        <v>0</v>
      </c>
      <c r="K93" s="82">
        <v>1.5486111111111112E-2</v>
      </c>
      <c r="L93" s="97">
        <f>+$K$57/K93*10000</f>
        <v>9289.9850523168898</v>
      </c>
      <c r="M93" s="84"/>
      <c r="N93" s="97"/>
      <c r="O93" s="84"/>
      <c r="P93" s="81"/>
      <c r="Q93" s="84"/>
      <c r="R93" s="81"/>
      <c r="S93" s="85">
        <f t="shared" si="26"/>
        <v>9289.9850523168898</v>
      </c>
      <c r="T93" s="85">
        <f t="shared" si="27"/>
        <v>1.5486111111111112E-2</v>
      </c>
      <c r="U93" s="85">
        <f t="shared" si="28"/>
        <v>0</v>
      </c>
      <c r="V93" s="85">
        <f t="shared" si="29"/>
        <v>9290.0005384280012</v>
      </c>
      <c r="W93" s="3"/>
      <c r="X93" s="5">
        <f t="shared" si="21"/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.75" x14ac:dyDescent="0.25">
      <c r="A94" s="128">
        <v>36</v>
      </c>
      <c r="B94" s="79" t="s">
        <v>567</v>
      </c>
      <c r="C94" s="80" t="s">
        <v>568</v>
      </c>
      <c r="D94" s="80"/>
      <c r="E94" s="118">
        <f t="shared" si="25"/>
        <v>8868.3602771362603</v>
      </c>
      <c r="F94" s="84"/>
      <c r="G94" s="81"/>
      <c r="H94" s="82">
        <v>0</v>
      </c>
      <c r="I94" s="97">
        <v>0</v>
      </c>
      <c r="J94" s="134">
        <f>LARGE($G94:$I94,1)</f>
        <v>0</v>
      </c>
      <c r="K94" s="82"/>
      <c r="L94" s="97">
        <v>0</v>
      </c>
      <c r="M94" s="84"/>
      <c r="N94" s="97"/>
      <c r="O94" s="82">
        <v>1.503472222222222E-2</v>
      </c>
      <c r="P94" s="97">
        <f>+$O$57/O94*10000</f>
        <v>8868.3602771362603</v>
      </c>
      <c r="Q94" s="84"/>
      <c r="R94" s="81"/>
      <c r="S94" s="85">
        <f t="shared" si="26"/>
        <v>0</v>
      </c>
      <c r="T94" s="85">
        <f t="shared" si="27"/>
        <v>0</v>
      </c>
      <c r="U94" s="85">
        <f t="shared" si="28"/>
        <v>8868.3602771362603</v>
      </c>
      <c r="V94" s="85">
        <f t="shared" si="29"/>
        <v>8868.3602771362603</v>
      </c>
      <c r="W94" s="3"/>
      <c r="X94" s="5">
        <f t="shared" si="21"/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.75" x14ac:dyDescent="0.25">
      <c r="A95" s="128">
        <v>37</v>
      </c>
      <c r="B95" s="79" t="s">
        <v>78</v>
      </c>
      <c r="C95" s="80" t="s">
        <v>386</v>
      </c>
      <c r="D95" s="80" t="s">
        <v>387</v>
      </c>
      <c r="E95" s="118">
        <f t="shared" si="25"/>
        <v>8820.5861329521103</v>
      </c>
      <c r="F95" s="82">
        <v>1.6192129629629629E-2</v>
      </c>
      <c r="G95" s="97">
        <f>+$F$57/F95*10000</f>
        <v>8820.5861329521103</v>
      </c>
      <c r="H95" s="82"/>
      <c r="I95" s="97">
        <v>0</v>
      </c>
      <c r="J95" s="134">
        <f>LARGE($G95:$I95,1)</f>
        <v>8820.5861329521103</v>
      </c>
      <c r="K95" s="82"/>
      <c r="L95" s="97">
        <v>0</v>
      </c>
      <c r="M95" s="84"/>
      <c r="N95" s="97"/>
      <c r="O95" s="84"/>
      <c r="P95" s="81"/>
      <c r="Q95" s="84"/>
      <c r="R95" s="81"/>
      <c r="S95" s="85">
        <f t="shared" si="26"/>
        <v>8820.5861329521103</v>
      </c>
      <c r="T95" s="85">
        <f t="shared" si="27"/>
        <v>0</v>
      </c>
      <c r="U95" s="85">
        <f t="shared" si="28"/>
        <v>0</v>
      </c>
      <c r="V95" s="85">
        <f t="shared" si="29"/>
        <v>8820.5861329521103</v>
      </c>
      <c r="W95" s="3"/>
      <c r="X95" s="5">
        <f t="shared" si="21"/>
        <v>8820.5861329521103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.75" x14ac:dyDescent="0.25">
      <c r="A96" s="128">
        <v>38</v>
      </c>
      <c r="B96" s="79" t="s">
        <v>228</v>
      </c>
      <c r="C96" s="80" t="s">
        <v>522</v>
      </c>
      <c r="D96" s="80"/>
      <c r="E96" s="118">
        <f t="shared" si="25"/>
        <v>8608.0499539601933</v>
      </c>
      <c r="F96" s="84"/>
      <c r="G96" s="81"/>
      <c r="H96" s="82"/>
      <c r="I96" s="97"/>
      <c r="J96" s="134">
        <v>0</v>
      </c>
      <c r="K96" s="82">
        <v>1.6712962962962961E-2</v>
      </c>
      <c r="L96" s="97">
        <f>+$K$57/K96*10000</f>
        <v>8608.0332409972307</v>
      </c>
      <c r="M96" s="84"/>
      <c r="N96" s="97"/>
      <c r="O96" s="84"/>
      <c r="P96" s="81"/>
      <c r="Q96" s="84"/>
      <c r="R96" s="81"/>
      <c r="S96" s="85">
        <f t="shared" si="26"/>
        <v>8608.0332409972307</v>
      </c>
      <c r="T96" s="85">
        <f t="shared" si="27"/>
        <v>1.6712962962962961E-2</v>
      </c>
      <c r="U96" s="85">
        <f t="shared" si="28"/>
        <v>0</v>
      </c>
      <c r="V96" s="85">
        <f t="shared" si="29"/>
        <v>8608.0499539601933</v>
      </c>
      <c r="W96" s="3"/>
      <c r="X96" s="5">
        <f t="shared" si="21"/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.75" x14ac:dyDescent="0.25">
      <c r="A97" s="128">
        <v>39</v>
      </c>
      <c r="B97" s="79" t="s">
        <v>84</v>
      </c>
      <c r="C97" s="80" t="s">
        <v>113</v>
      </c>
      <c r="D97" s="80"/>
      <c r="E97" s="118">
        <f t="shared" si="25"/>
        <v>8584.2709029056678</v>
      </c>
      <c r="F97" s="84"/>
      <c r="G97" s="81"/>
      <c r="H97" s="82"/>
      <c r="I97" s="97"/>
      <c r="J97" s="134">
        <v>0</v>
      </c>
      <c r="K97" s="82">
        <v>1.6759259259259258E-2</v>
      </c>
      <c r="L97" s="97">
        <f>+$K$57/K97*10000</f>
        <v>8584.2541436464089</v>
      </c>
      <c r="M97" s="84"/>
      <c r="N97" s="97"/>
      <c r="O97" s="84"/>
      <c r="P97" s="81"/>
      <c r="Q97" s="84"/>
      <c r="R97" s="81"/>
      <c r="S97" s="85">
        <f t="shared" si="26"/>
        <v>8584.2541436464089</v>
      </c>
      <c r="T97" s="85">
        <f t="shared" si="27"/>
        <v>1.6759259259259258E-2</v>
      </c>
      <c r="U97" s="85">
        <f t="shared" si="28"/>
        <v>0</v>
      </c>
      <c r="V97" s="85">
        <f t="shared" si="29"/>
        <v>8584.2709029056678</v>
      </c>
      <c r="W97" s="3"/>
      <c r="X97" s="5">
        <f t="shared" si="21"/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.75" x14ac:dyDescent="0.25">
      <c r="A98" s="128">
        <v>40</v>
      </c>
      <c r="B98" s="79" t="s">
        <v>197</v>
      </c>
      <c r="C98" s="80" t="s">
        <v>198</v>
      </c>
      <c r="D98" s="80" t="s">
        <v>199</v>
      </c>
      <c r="E98" s="118">
        <f t="shared" si="25"/>
        <v>8515.2284263959373</v>
      </c>
      <c r="F98" s="84"/>
      <c r="G98" s="81"/>
      <c r="H98" s="82">
        <v>9.1203703703703707E-3</v>
      </c>
      <c r="I98" s="97">
        <f>+$H$57/H98*10000</f>
        <v>8515.2284263959373</v>
      </c>
      <c r="J98" s="134">
        <f>LARGE($G98:$I98,1)</f>
        <v>8515.2284263959373</v>
      </c>
      <c r="K98" s="82"/>
      <c r="L98" s="97">
        <v>0</v>
      </c>
      <c r="M98" s="84"/>
      <c r="N98" s="97"/>
      <c r="O98" s="84"/>
      <c r="P98" s="81"/>
      <c r="Q98" s="84"/>
      <c r="R98" s="81"/>
      <c r="S98" s="85">
        <f t="shared" si="26"/>
        <v>8515.2284263959373</v>
      </c>
      <c r="T98" s="85">
        <f t="shared" si="27"/>
        <v>0</v>
      </c>
      <c r="U98" s="85">
        <f t="shared" si="28"/>
        <v>0</v>
      </c>
      <c r="V98" s="85">
        <f t="shared" si="29"/>
        <v>8515.2284263959373</v>
      </c>
      <c r="W98" s="3"/>
      <c r="X98" s="5">
        <f t="shared" si="21"/>
        <v>8515.2284263959373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.75" x14ac:dyDescent="0.25">
      <c r="A99" s="128">
        <v>41</v>
      </c>
      <c r="B99" s="79" t="s">
        <v>84</v>
      </c>
      <c r="C99" s="80" t="s">
        <v>142</v>
      </c>
      <c r="D99" s="80" t="s">
        <v>250</v>
      </c>
      <c r="E99" s="118">
        <f t="shared" si="25"/>
        <v>8504.4359949302907</v>
      </c>
      <c r="F99" s="84"/>
      <c r="G99" s="81"/>
      <c r="H99" s="82">
        <v>9.1319444444444443E-3</v>
      </c>
      <c r="I99" s="97">
        <f>+$H$57/H99*10000</f>
        <v>8504.4359949302907</v>
      </c>
      <c r="J99" s="134">
        <f>LARGE($G99:$I99,1)</f>
        <v>8504.4359949302907</v>
      </c>
      <c r="K99" s="82"/>
      <c r="L99" s="97">
        <v>0</v>
      </c>
      <c r="M99" s="84"/>
      <c r="N99" s="97"/>
      <c r="O99" s="84"/>
      <c r="P99" s="81"/>
      <c r="Q99" s="84"/>
      <c r="R99" s="81"/>
      <c r="S99" s="85">
        <f t="shared" si="26"/>
        <v>8504.4359949302907</v>
      </c>
      <c r="T99" s="85">
        <f t="shared" si="27"/>
        <v>0</v>
      </c>
      <c r="U99" s="85">
        <f t="shared" si="28"/>
        <v>0</v>
      </c>
      <c r="V99" s="85">
        <f t="shared" si="29"/>
        <v>8504.4359949302907</v>
      </c>
      <c r="W99" s="3"/>
      <c r="X99" s="5">
        <f t="shared" si="21"/>
        <v>8504.4359949302907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.75" x14ac:dyDescent="0.25">
      <c r="A100" s="128">
        <v>42</v>
      </c>
      <c r="B100" s="79" t="s">
        <v>138</v>
      </c>
      <c r="C100" s="80" t="s">
        <v>215</v>
      </c>
      <c r="D100" s="80" t="s">
        <v>15</v>
      </c>
      <c r="E100" s="118">
        <f t="shared" si="25"/>
        <v>8440.2515723270426</v>
      </c>
      <c r="F100" s="84"/>
      <c r="G100" s="81"/>
      <c r="H100" s="82">
        <v>9.2013888888888892E-3</v>
      </c>
      <c r="I100" s="97">
        <f>+$H$57/H100*10000</f>
        <v>8440.2515723270426</v>
      </c>
      <c r="J100" s="134">
        <f>LARGE($G100:$I100,1)</f>
        <v>8440.2515723270426</v>
      </c>
      <c r="K100" s="82"/>
      <c r="L100" s="97">
        <v>0</v>
      </c>
      <c r="M100" s="84"/>
      <c r="N100" s="97"/>
      <c r="O100" s="84"/>
      <c r="P100" s="81"/>
      <c r="Q100" s="84"/>
      <c r="R100" s="81"/>
      <c r="S100" s="85">
        <f t="shared" si="26"/>
        <v>8440.2515723270426</v>
      </c>
      <c r="T100" s="85">
        <f t="shared" si="27"/>
        <v>0</v>
      </c>
      <c r="U100" s="85">
        <f t="shared" si="28"/>
        <v>0</v>
      </c>
      <c r="V100" s="85">
        <f t="shared" si="29"/>
        <v>8440.2515723270426</v>
      </c>
      <c r="W100" s="3"/>
      <c r="X100" s="5">
        <f t="shared" si="21"/>
        <v>8440.2515723270426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.75" x14ac:dyDescent="0.25">
      <c r="A101" s="128">
        <v>43</v>
      </c>
      <c r="B101" s="79" t="s">
        <v>103</v>
      </c>
      <c r="C101" s="80" t="s">
        <v>215</v>
      </c>
      <c r="D101" s="80" t="s">
        <v>15</v>
      </c>
      <c r="E101" s="118">
        <f t="shared" si="25"/>
        <v>8387.4999999999982</v>
      </c>
      <c r="F101" s="84"/>
      <c r="G101" s="81"/>
      <c r="H101" s="82">
        <v>9.2592592592592605E-3</v>
      </c>
      <c r="I101" s="97">
        <f>+$H$57/H101*10000</f>
        <v>8387.4999999999982</v>
      </c>
      <c r="J101" s="134">
        <f>LARGE($G101:$I101,1)</f>
        <v>8387.4999999999982</v>
      </c>
      <c r="K101" s="82"/>
      <c r="L101" s="97">
        <v>0</v>
      </c>
      <c r="M101" s="84"/>
      <c r="N101" s="97"/>
      <c r="O101" s="84"/>
      <c r="P101" s="81"/>
      <c r="Q101" s="84"/>
      <c r="R101" s="81"/>
      <c r="S101" s="85">
        <f t="shared" si="26"/>
        <v>8387.4999999999982</v>
      </c>
      <c r="T101" s="85">
        <f t="shared" si="27"/>
        <v>0</v>
      </c>
      <c r="U101" s="85">
        <f t="shared" si="28"/>
        <v>0</v>
      </c>
      <c r="V101" s="85">
        <f t="shared" si="29"/>
        <v>8387.4999999999982</v>
      </c>
      <c r="W101" s="3"/>
      <c r="X101" s="5">
        <f t="shared" ref="X101:X139" si="30">+G101+I101</f>
        <v>8387.4999999999982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.75" x14ac:dyDescent="0.25">
      <c r="A102" s="128">
        <v>44</v>
      </c>
      <c r="B102" s="79" t="s">
        <v>523</v>
      </c>
      <c r="C102" s="80" t="s">
        <v>62</v>
      </c>
      <c r="D102" s="80"/>
      <c r="E102" s="118">
        <f t="shared" si="25"/>
        <v>8336.7040443354545</v>
      </c>
      <c r="F102" s="84"/>
      <c r="G102" s="81"/>
      <c r="H102" s="82"/>
      <c r="I102" s="97"/>
      <c r="J102" s="134">
        <v>0</v>
      </c>
      <c r="K102" s="82">
        <v>1.7256944444444446E-2</v>
      </c>
      <c r="L102" s="97">
        <f>+$K$57/K102*10000</f>
        <v>8336.6867873910105</v>
      </c>
      <c r="M102" s="84"/>
      <c r="N102" s="97"/>
      <c r="O102" s="84"/>
      <c r="P102" s="81"/>
      <c r="Q102" s="84"/>
      <c r="R102" s="81"/>
      <c r="S102" s="85">
        <f t="shared" si="26"/>
        <v>8336.6867873910105</v>
      </c>
      <c r="T102" s="85">
        <f t="shared" si="27"/>
        <v>1.7256944444444446E-2</v>
      </c>
      <c r="U102" s="85">
        <f t="shared" si="28"/>
        <v>0</v>
      </c>
      <c r="V102" s="85">
        <f t="shared" si="29"/>
        <v>8336.7040443354545</v>
      </c>
      <c r="W102" s="3"/>
      <c r="X102" s="5">
        <f t="shared" si="30"/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.75" x14ac:dyDescent="0.25">
      <c r="A103" s="128">
        <v>45</v>
      </c>
      <c r="B103" s="79" t="s">
        <v>78</v>
      </c>
      <c r="C103" s="80" t="s">
        <v>281</v>
      </c>
      <c r="D103" s="80" t="s">
        <v>282</v>
      </c>
      <c r="E103" s="118">
        <f t="shared" si="25"/>
        <v>8335.4037267080748</v>
      </c>
      <c r="F103" s="84"/>
      <c r="G103" s="81"/>
      <c r="H103" s="82">
        <v>9.3171296296296283E-3</v>
      </c>
      <c r="I103" s="97">
        <f>+$H$57/H103*10000</f>
        <v>8335.4037267080748</v>
      </c>
      <c r="J103" s="134">
        <f t="shared" ref="J103:J111" si="31">LARGE($G103:$I103,1)</f>
        <v>8335.4037267080748</v>
      </c>
      <c r="K103" s="82"/>
      <c r="L103" s="97">
        <v>0</v>
      </c>
      <c r="M103" s="84"/>
      <c r="N103" s="97"/>
      <c r="O103" s="84"/>
      <c r="P103" s="81"/>
      <c r="Q103" s="84"/>
      <c r="R103" s="81"/>
      <c r="S103" s="85">
        <f t="shared" si="26"/>
        <v>8335.4037267080748</v>
      </c>
      <c r="T103" s="85">
        <f t="shared" si="27"/>
        <v>0</v>
      </c>
      <c r="U103" s="85">
        <f t="shared" si="28"/>
        <v>0</v>
      </c>
      <c r="V103" s="85">
        <f t="shared" si="29"/>
        <v>8335.4037267080748</v>
      </c>
      <c r="W103" s="3"/>
      <c r="X103" s="5">
        <f t="shared" si="30"/>
        <v>8335.4037267080748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.75" x14ac:dyDescent="0.25">
      <c r="A104" s="128">
        <v>46</v>
      </c>
      <c r="B104" s="79" t="s">
        <v>189</v>
      </c>
      <c r="C104" s="80" t="s">
        <v>190</v>
      </c>
      <c r="D104" s="80" t="s">
        <v>58</v>
      </c>
      <c r="E104" s="118">
        <f t="shared" si="25"/>
        <v>8314.7459727385376</v>
      </c>
      <c r="F104" s="84"/>
      <c r="G104" s="81"/>
      <c r="H104" s="82">
        <v>9.3402777777777772E-3</v>
      </c>
      <c r="I104" s="97">
        <f>+$H$57/H104*10000</f>
        <v>8314.7459727385376</v>
      </c>
      <c r="J104" s="134">
        <f t="shared" si="31"/>
        <v>8314.7459727385376</v>
      </c>
      <c r="K104" s="82"/>
      <c r="L104" s="97">
        <v>0</v>
      </c>
      <c r="M104" s="84"/>
      <c r="N104" s="97"/>
      <c r="O104" s="84"/>
      <c r="P104" s="81"/>
      <c r="Q104" s="84"/>
      <c r="R104" s="81"/>
      <c r="S104" s="85">
        <f t="shared" si="26"/>
        <v>8314.7459727385376</v>
      </c>
      <c r="T104" s="85">
        <f t="shared" si="27"/>
        <v>0</v>
      </c>
      <c r="U104" s="85">
        <f t="shared" si="28"/>
        <v>0</v>
      </c>
      <c r="V104" s="85">
        <f t="shared" si="29"/>
        <v>8314.7459727385376</v>
      </c>
      <c r="W104" s="3"/>
      <c r="X104" s="5">
        <f t="shared" si="30"/>
        <v>8314.7459727385376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.75" x14ac:dyDescent="0.25">
      <c r="A105" s="128">
        <v>47</v>
      </c>
      <c r="B105" s="79" t="s">
        <v>238</v>
      </c>
      <c r="C105" s="80" t="s">
        <v>239</v>
      </c>
      <c r="D105" s="80" t="s">
        <v>15</v>
      </c>
      <c r="E105" s="118">
        <f t="shared" si="25"/>
        <v>8294.1903584672418</v>
      </c>
      <c r="F105" s="82">
        <v>1.7881944444444443E-2</v>
      </c>
      <c r="G105" s="97">
        <f>+$F$57/F105*10000</f>
        <v>7987.0550161812307</v>
      </c>
      <c r="H105" s="82">
        <v>9.3634259259259261E-3</v>
      </c>
      <c r="I105" s="97">
        <f>+$H$57/H105*10000</f>
        <v>8294.1903584672418</v>
      </c>
      <c r="J105" s="134">
        <f t="shared" si="31"/>
        <v>8294.1903584672418</v>
      </c>
      <c r="K105" s="82"/>
      <c r="L105" s="97">
        <v>0</v>
      </c>
      <c r="M105" s="84"/>
      <c r="N105" s="97"/>
      <c r="O105" s="84"/>
      <c r="P105" s="81"/>
      <c r="Q105" s="84"/>
      <c r="R105" s="81"/>
      <c r="S105" s="85">
        <f t="shared" si="26"/>
        <v>8294.1903584672418</v>
      </c>
      <c r="T105" s="85">
        <f t="shared" si="27"/>
        <v>0</v>
      </c>
      <c r="U105" s="85">
        <f t="shared" si="28"/>
        <v>0</v>
      </c>
      <c r="V105" s="85">
        <f t="shared" si="29"/>
        <v>8294.1903584672418</v>
      </c>
      <c r="W105" s="3"/>
      <c r="X105" s="5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.75" x14ac:dyDescent="0.25">
      <c r="A106" s="128">
        <v>48</v>
      </c>
      <c r="B106" s="79" t="s">
        <v>267</v>
      </c>
      <c r="C106" s="80" t="s">
        <v>268</v>
      </c>
      <c r="D106" s="80" t="s">
        <v>269</v>
      </c>
      <c r="E106" s="118">
        <f t="shared" si="25"/>
        <v>8253.3825338253355</v>
      </c>
      <c r="F106" s="84"/>
      <c r="G106" s="81"/>
      <c r="H106" s="82">
        <v>9.4097222222222238E-3</v>
      </c>
      <c r="I106" s="97">
        <f>+$H$57/H106*10000</f>
        <v>8253.3825338253355</v>
      </c>
      <c r="J106" s="134">
        <f t="shared" si="31"/>
        <v>8253.3825338253355</v>
      </c>
      <c r="K106" s="82"/>
      <c r="L106" s="97">
        <v>0</v>
      </c>
      <c r="M106" s="84"/>
      <c r="N106" s="97"/>
      <c r="O106" s="84"/>
      <c r="P106" s="81"/>
      <c r="Q106" s="84"/>
      <c r="R106" s="81"/>
      <c r="S106" s="85">
        <f t="shared" si="26"/>
        <v>8253.3825338253355</v>
      </c>
      <c r="T106" s="85">
        <f t="shared" si="27"/>
        <v>0</v>
      </c>
      <c r="U106" s="85">
        <f t="shared" si="28"/>
        <v>0</v>
      </c>
      <c r="V106" s="85">
        <f t="shared" si="29"/>
        <v>8253.3825338253355</v>
      </c>
      <c r="W106" s="3"/>
      <c r="X106" s="5">
        <f t="shared" si="30"/>
        <v>8253.3825338253355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5.75" x14ac:dyDescent="0.25">
      <c r="A107" s="128">
        <v>49</v>
      </c>
      <c r="B107" s="79" t="s">
        <v>138</v>
      </c>
      <c r="C107" s="80" t="s">
        <v>270</v>
      </c>
      <c r="D107" s="80"/>
      <c r="E107" s="118">
        <f t="shared" si="25"/>
        <v>8243.2432432432433</v>
      </c>
      <c r="F107" s="84"/>
      <c r="G107" s="81"/>
      <c r="H107" s="82">
        <v>9.4212962962962957E-3</v>
      </c>
      <c r="I107" s="97">
        <f>+$H$57/H107*10000</f>
        <v>8243.2432432432433</v>
      </c>
      <c r="J107" s="134">
        <f t="shared" si="31"/>
        <v>8243.2432432432433</v>
      </c>
      <c r="K107" s="82"/>
      <c r="L107" s="97">
        <v>0</v>
      </c>
      <c r="M107" s="84"/>
      <c r="N107" s="97"/>
      <c r="O107" s="84"/>
      <c r="P107" s="81"/>
      <c r="Q107" s="84"/>
      <c r="R107" s="81"/>
      <c r="S107" s="85">
        <f t="shared" si="26"/>
        <v>8243.2432432432433</v>
      </c>
      <c r="T107" s="85">
        <f t="shared" si="27"/>
        <v>0</v>
      </c>
      <c r="U107" s="85">
        <f t="shared" si="28"/>
        <v>0</v>
      </c>
      <c r="V107" s="85">
        <f t="shared" si="29"/>
        <v>8243.2432432432433</v>
      </c>
      <c r="W107" s="3"/>
      <c r="X107" s="5">
        <f t="shared" si="30"/>
        <v>8243.2432432432433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5.75" x14ac:dyDescent="0.25">
      <c r="A108" s="128">
        <v>50</v>
      </c>
      <c r="B108" s="79" t="s">
        <v>349</v>
      </c>
      <c r="C108" s="80" t="s">
        <v>393</v>
      </c>
      <c r="D108" s="80" t="s">
        <v>387</v>
      </c>
      <c r="E108" s="118">
        <f t="shared" si="25"/>
        <v>8172.1854304635781</v>
      </c>
      <c r="F108" s="82">
        <v>1.7476851851851851E-2</v>
      </c>
      <c r="G108" s="97">
        <f>+$F$57/F108*10000</f>
        <v>8172.1854304635781</v>
      </c>
      <c r="H108" s="82"/>
      <c r="I108" s="97">
        <v>0</v>
      </c>
      <c r="J108" s="134">
        <f t="shared" si="31"/>
        <v>8172.1854304635781</v>
      </c>
      <c r="K108" s="82"/>
      <c r="L108" s="97">
        <v>0</v>
      </c>
      <c r="M108" s="84"/>
      <c r="N108" s="97"/>
      <c r="O108" s="84"/>
      <c r="P108" s="81"/>
      <c r="Q108" s="84"/>
      <c r="R108" s="81"/>
      <c r="S108" s="85">
        <f t="shared" si="26"/>
        <v>8172.1854304635781</v>
      </c>
      <c r="T108" s="85">
        <f t="shared" si="27"/>
        <v>0</v>
      </c>
      <c r="U108" s="85">
        <f t="shared" si="28"/>
        <v>0</v>
      </c>
      <c r="V108" s="85">
        <f t="shared" si="29"/>
        <v>8172.1854304635781</v>
      </c>
      <c r="W108" s="3"/>
      <c r="X108" s="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5.75" x14ac:dyDescent="0.25">
      <c r="A109" s="128">
        <v>51</v>
      </c>
      <c r="B109" s="79" t="s">
        <v>242</v>
      </c>
      <c r="C109" s="80" t="s">
        <v>243</v>
      </c>
      <c r="D109" s="80" t="s">
        <v>15</v>
      </c>
      <c r="E109" s="118">
        <f t="shared" si="25"/>
        <v>8143.2038834951463</v>
      </c>
      <c r="F109" s="84"/>
      <c r="G109" s="81"/>
      <c r="H109" s="82">
        <v>9.5370370370370366E-3</v>
      </c>
      <c r="I109" s="97">
        <f>+$H$57/H109*10000</f>
        <v>8143.2038834951463</v>
      </c>
      <c r="J109" s="134">
        <f t="shared" si="31"/>
        <v>8143.2038834951463</v>
      </c>
      <c r="K109" s="82"/>
      <c r="L109" s="97">
        <v>0</v>
      </c>
      <c r="M109" s="84"/>
      <c r="N109" s="97"/>
      <c r="O109" s="84"/>
      <c r="P109" s="81"/>
      <c r="Q109" s="84"/>
      <c r="R109" s="81"/>
      <c r="S109" s="85">
        <f t="shared" si="26"/>
        <v>8143.2038834951463</v>
      </c>
      <c r="T109" s="85">
        <f t="shared" si="27"/>
        <v>0</v>
      </c>
      <c r="U109" s="85">
        <f t="shared" si="28"/>
        <v>0</v>
      </c>
      <c r="V109" s="85">
        <f t="shared" si="29"/>
        <v>8143.2038834951463</v>
      </c>
      <c r="W109" s="3"/>
      <c r="X109" s="5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5.75" x14ac:dyDescent="0.25">
      <c r="A110" s="128">
        <v>52</v>
      </c>
      <c r="B110" s="79" t="s">
        <v>277</v>
      </c>
      <c r="C110" s="80" t="s">
        <v>278</v>
      </c>
      <c r="D110" s="80" t="s">
        <v>15</v>
      </c>
      <c r="E110" s="118">
        <f t="shared" si="25"/>
        <v>8039.0879478827374</v>
      </c>
      <c r="F110" s="82">
        <v>1.7766203703703704E-2</v>
      </c>
      <c r="G110" s="97">
        <f>+$F$57/F110*10000</f>
        <v>8039.0879478827374</v>
      </c>
      <c r="H110" s="82"/>
      <c r="I110" s="97">
        <v>0</v>
      </c>
      <c r="J110" s="134">
        <f t="shared" si="31"/>
        <v>8039.0879478827374</v>
      </c>
      <c r="K110" s="82"/>
      <c r="L110" s="97">
        <v>0</v>
      </c>
      <c r="M110" s="84"/>
      <c r="N110" s="97"/>
      <c r="O110" s="84"/>
      <c r="P110" s="81"/>
      <c r="Q110" s="84"/>
      <c r="R110" s="81"/>
      <c r="S110" s="85">
        <f t="shared" si="26"/>
        <v>8039.0879478827374</v>
      </c>
      <c r="T110" s="85">
        <f t="shared" si="27"/>
        <v>0</v>
      </c>
      <c r="U110" s="85">
        <f t="shared" si="28"/>
        <v>0</v>
      </c>
      <c r="V110" s="85">
        <f t="shared" si="29"/>
        <v>8039.0879478827374</v>
      </c>
      <c r="W110" s="3"/>
      <c r="X110" s="5">
        <f t="shared" si="30"/>
        <v>8039.0879478827374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5.75" x14ac:dyDescent="0.25">
      <c r="A111" s="128">
        <v>53</v>
      </c>
      <c r="B111" s="79" t="s">
        <v>202</v>
      </c>
      <c r="C111" s="80" t="s">
        <v>203</v>
      </c>
      <c r="D111" s="80" t="s">
        <v>204</v>
      </c>
      <c r="E111" s="118">
        <f t="shared" si="25"/>
        <v>8026.3157894736833</v>
      </c>
      <c r="F111" s="84"/>
      <c r="G111" s="81"/>
      <c r="H111" s="82">
        <v>9.6759259259259264E-3</v>
      </c>
      <c r="I111" s="97">
        <f>+$H$57/H111*10000</f>
        <v>8026.3157894736833</v>
      </c>
      <c r="J111" s="134">
        <f t="shared" si="31"/>
        <v>8026.3157894736833</v>
      </c>
      <c r="K111" s="82"/>
      <c r="L111" s="97">
        <v>0</v>
      </c>
      <c r="M111" s="84"/>
      <c r="N111" s="97"/>
      <c r="O111" s="84"/>
      <c r="P111" s="81"/>
      <c r="Q111" s="84"/>
      <c r="R111" s="97"/>
      <c r="S111" s="85">
        <f t="shared" si="26"/>
        <v>8026.3157894736833</v>
      </c>
      <c r="T111" s="85">
        <f t="shared" si="27"/>
        <v>0</v>
      </c>
      <c r="U111" s="85">
        <f t="shared" si="28"/>
        <v>0</v>
      </c>
      <c r="V111" s="85">
        <f t="shared" si="29"/>
        <v>8026.3157894736833</v>
      </c>
      <c r="W111" s="3"/>
      <c r="X111" s="5">
        <f t="shared" si="30"/>
        <v>8026.3157894736833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5.75" x14ac:dyDescent="0.25">
      <c r="A112" s="128">
        <v>54</v>
      </c>
      <c r="B112" s="79" t="s">
        <v>364</v>
      </c>
      <c r="C112" s="80" t="s">
        <v>525</v>
      </c>
      <c r="D112" s="80"/>
      <c r="E112" s="118">
        <f t="shared" si="25"/>
        <v>7942.5101262054777</v>
      </c>
      <c r="F112" s="84"/>
      <c r="G112" s="83"/>
      <c r="H112" s="82"/>
      <c r="I112" s="97"/>
      <c r="J112" s="134">
        <v>0</v>
      </c>
      <c r="K112" s="82">
        <v>1.8113425925925925E-2</v>
      </c>
      <c r="L112" s="97">
        <f>+$K$57/K112*10000</f>
        <v>7942.4920127795522</v>
      </c>
      <c r="M112" s="84"/>
      <c r="N112" s="97"/>
      <c r="O112" s="84"/>
      <c r="P112" s="81"/>
      <c r="Q112" s="84"/>
      <c r="R112" s="81"/>
      <c r="S112" s="85">
        <f t="shared" si="26"/>
        <v>7942.4920127795522</v>
      </c>
      <c r="T112" s="85">
        <f t="shared" si="27"/>
        <v>1.8113425925925925E-2</v>
      </c>
      <c r="U112" s="85">
        <f t="shared" si="28"/>
        <v>0</v>
      </c>
      <c r="V112" s="85">
        <f t="shared" si="29"/>
        <v>7942.5101262054777</v>
      </c>
      <c r="W112" s="3"/>
      <c r="X112" s="5">
        <f t="shared" si="30"/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5.75" x14ac:dyDescent="0.25">
      <c r="A113" s="128">
        <v>55</v>
      </c>
      <c r="B113" s="79" t="s">
        <v>233</v>
      </c>
      <c r="C113" s="80" t="s">
        <v>234</v>
      </c>
      <c r="D113" s="80" t="s">
        <v>15</v>
      </c>
      <c r="E113" s="118">
        <f t="shared" si="25"/>
        <v>7793.2636469221825</v>
      </c>
      <c r="F113" s="84"/>
      <c r="G113" s="81"/>
      <c r="H113" s="82">
        <v>9.9652777777777778E-3</v>
      </c>
      <c r="I113" s="97">
        <f>+$H$57/H113*10000</f>
        <v>7793.2636469221825</v>
      </c>
      <c r="J113" s="134">
        <f>LARGE($G113:$I113,1)</f>
        <v>7793.2636469221825</v>
      </c>
      <c r="K113" s="82"/>
      <c r="L113" s="97">
        <v>0</v>
      </c>
      <c r="M113" s="84"/>
      <c r="N113" s="97"/>
      <c r="O113" s="84"/>
      <c r="P113" s="81"/>
      <c r="Q113" s="84"/>
      <c r="R113" s="81"/>
      <c r="S113" s="85">
        <f t="shared" si="26"/>
        <v>7793.2636469221825</v>
      </c>
      <c r="T113" s="85">
        <f t="shared" si="27"/>
        <v>0</v>
      </c>
      <c r="U113" s="85">
        <f t="shared" si="28"/>
        <v>0</v>
      </c>
      <c r="V113" s="85">
        <f t="shared" si="29"/>
        <v>7793.2636469221825</v>
      </c>
      <c r="W113" s="3"/>
      <c r="X113" s="5">
        <f t="shared" si="30"/>
        <v>7793.2636469221825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5.75" x14ac:dyDescent="0.25">
      <c r="A114" s="128">
        <v>56</v>
      </c>
      <c r="B114" s="79" t="s">
        <v>189</v>
      </c>
      <c r="C114" s="80" t="s">
        <v>526</v>
      </c>
      <c r="D114" s="80"/>
      <c r="E114" s="118">
        <f t="shared" si="25"/>
        <v>7407.647550020969</v>
      </c>
      <c r="F114" s="84"/>
      <c r="G114" s="81"/>
      <c r="H114" s="82"/>
      <c r="I114" s="97"/>
      <c r="J114" s="134">
        <v>0</v>
      </c>
      <c r="K114" s="82">
        <v>1.9421296296296294E-2</v>
      </c>
      <c r="L114" s="97">
        <f>+$K$57/K114*10000</f>
        <v>7407.6281287246729</v>
      </c>
      <c r="M114" s="84"/>
      <c r="N114" s="97"/>
      <c r="O114" s="84"/>
      <c r="P114" s="81"/>
      <c r="Q114" s="84"/>
      <c r="R114" s="81"/>
      <c r="S114" s="85">
        <f t="shared" si="26"/>
        <v>7407.6281287246729</v>
      </c>
      <c r="T114" s="85">
        <f t="shared" si="27"/>
        <v>1.9421296296296294E-2</v>
      </c>
      <c r="U114" s="85">
        <f t="shared" si="28"/>
        <v>0</v>
      </c>
      <c r="V114" s="85">
        <f t="shared" si="29"/>
        <v>7407.647550020969</v>
      </c>
      <c r="W114" s="3"/>
      <c r="X114" s="5">
        <f t="shared" si="30"/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5.75" x14ac:dyDescent="0.25">
      <c r="A115" s="128">
        <v>57</v>
      </c>
      <c r="B115" s="79" t="s">
        <v>227</v>
      </c>
      <c r="C115" s="80" t="s">
        <v>527</v>
      </c>
      <c r="D115" s="80"/>
      <c r="E115" s="118">
        <f t="shared" si="25"/>
        <v>7368.1285948168443</v>
      </c>
      <c r="F115" s="84"/>
      <c r="G115" s="81"/>
      <c r="H115" s="82"/>
      <c r="I115" s="97"/>
      <c r="J115" s="134">
        <v>0</v>
      </c>
      <c r="K115" s="82">
        <v>1.9525462962962963E-2</v>
      </c>
      <c r="L115" s="97">
        <f>+$K$57/K115*10000</f>
        <v>7368.1090693538818</v>
      </c>
      <c r="M115" s="84"/>
      <c r="N115" s="97"/>
      <c r="O115" s="84"/>
      <c r="P115" s="81"/>
      <c r="Q115" s="84"/>
      <c r="R115" s="81"/>
      <c r="S115" s="85">
        <f t="shared" si="26"/>
        <v>7368.1090693538818</v>
      </c>
      <c r="T115" s="85">
        <f t="shared" si="27"/>
        <v>1.9525462962962963E-2</v>
      </c>
      <c r="U115" s="85">
        <f t="shared" si="28"/>
        <v>0</v>
      </c>
      <c r="V115" s="85">
        <f t="shared" si="29"/>
        <v>7368.1285948168443</v>
      </c>
      <c r="W115" s="3"/>
      <c r="X115" s="5">
        <f t="shared" si="30"/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5.75" x14ac:dyDescent="0.25">
      <c r="A116" s="128">
        <v>58</v>
      </c>
      <c r="B116" s="79" t="s">
        <v>253</v>
      </c>
      <c r="C116" s="80" t="s">
        <v>254</v>
      </c>
      <c r="D116" s="80" t="s">
        <v>204</v>
      </c>
      <c r="E116" s="118">
        <f t="shared" si="25"/>
        <v>7349.3975903614446</v>
      </c>
      <c r="F116" s="84"/>
      <c r="G116" s="81"/>
      <c r="H116" s="82">
        <v>1.0567129629629629E-2</v>
      </c>
      <c r="I116" s="97">
        <f>+$H$57/H116*10000</f>
        <v>7349.3975903614446</v>
      </c>
      <c r="J116" s="134">
        <f>LARGE($G116:$I116,1)</f>
        <v>7349.3975903614446</v>
      </c>
      <c r="K116" s="82"/>
      <c r="L116" s="97">
        <v>0</v>
      </c>
      <c r="M116" s="84"/>
      <c r="N116" s="97"/>
      <c r="O116" s="84"/>
      <c r="P116" s="81"/>
      <c r="Q116" s="84"/>
      <c r="R116" s="81"/>
      <c r="S116" s="85">
        <f t="shared" si="26"/>
        <v>7349.3975903614446</v>
      </c>
      <c r="T116" s="85">
        <f t="shared" si="27"/>
        <v>0</v>
      </c>
      <c r="U116" s="85">
        <f t="shared" si="28"/>
        <v>0</v>
      </c>
      <c r="V116" s="85">
        <f t="shared" si="29"/>
        <v>7349.3975903614446</v>
      </c>
      <c r="W116" s="3"/>
      <c r="X116" s="5">
        <f t="shared" si="30"/>
        <v>7349.3975903614446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5.75" x14ac:dyDescent="0.25">
      <c r="A117" s="128">
        <v>59</v>
      </c>
      <c r="B117" s="79" t="s">
        <v>283</v>
      </c>
      <c r="C117" s="80" t="s">
        <v>276</v>
      </c>
      <c r="D117" s="80" t="s">
        <v>284</v>
      </c>
      <c r="E117" s="118">
        <f t="shared" si="25"/>
        <v>7161.1526147278546</v>
      </c>
      <c r="F117" s="84"/>
      <c r="G117" s="81"/>
      <c r="H117" s="82">
        <v>1.0844907407407407E-2</v>
      </c>
      <c r="I117" s="97">
        <f>+$H$57/H117*10000</f>
        <v>7161.1526147278546</v>
      </c>
      <c r="J117" s="134">
        <f>LARGE($G117:$I117,1)</f>
        <v>7161.1526147278546</v>
      </c>
      <c r="K117" s="82"/>
      <c r="L117" s="97">
        <v>0</v>
      </c>
      <c r="M117" s="84"/>
      <c r="N117" s="97"/>
      <c r="O117" s="84"/>
      <c r="P117" s="81"/>
      <c r="Q117" s="84"/>
      <c r="R117" s="81"/>
      <c r="S117" s="85">
        <f t="shared" si="26"/>
        <v>7161.1526147278546</v>
      </c>
      <c r="T117" s="85">
        <f t="shared" si="27"/>
        <v>0</v>
      </c>
      <c r="U117" s="85">
        <f t="shared" si="28"/>
        <v>0</v>
      </c>
      <c r="V117" s="85">
        <f t="shared" si="29"/>
        <v>7161.1526147278546</v>
      </c>
      <c r="W117" s="3"/>
      <c r="X117" s="5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5.75" x14ac:dyDescent="0.25">
      <c r="A118" s="128">
        <v>60</v>
      </c>
      <c r="B118" s="79" t="s">
        <v>189</v>
      </c>
      <c r="C118" s="80" t="s">
        <v>273</v>
      </c>
      <c r="D118" s="80" t="s">
        <v>6</v>
      </c>
      <c r="E118" s="118">
        <f t="shared" si="25"/>
        <v>7161.1526147278546</v>
      </c>
      <c r="F118" s="84"/>
      <c r="G118" s="81"/>
      <c r="H118" s="82">
        <v>1.0844907407407407E-2</v>
      </c>
      <c r="I118" s="97">
        <f>+$H$57/H118*10000</f>
        <v>7161.1526147278546</v>
      </c>
      <c r="J118" s="134">
        <f>LARGE($G118:$I118,1)</f>
        <v>7161.1526147278546</v>
      </c>
      <c r="K118" s="82"/>
      <c r="L118" s="97">
        <v>0</v>
      </c>
      <c r="M118" s="84"/>
      <c r="N118" s="97"/>
      <c r="O118" s="84"/>
      <c r="P118" s="81"/>
      <c r="Q118" s="84"/>
      <c r="R118" s="81"/>
      <c r="S118" s="85">
        <f t="shared" si="26"/>
        <v>7161.1526147278546</v>
      </c>
      <c r="T118" s="85">
        <f t="shared" si="27"/>
        <v>0</v>
      </c>
      <c r="U118" s="85">
        <f t="shared" si="28"/>
        <v>0</v>
      </c>
      <c r="V118" s="85">
        <f t="shared" si="29"/>
        <v>7161.1526147278546</v>
      </c>
      <c r="W118" s="3"/>
      <c r="X118" s="5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5.75" x14ac:dyDescent="0.25">
      <c r="A119" s="128">
        <v>61</v>
      </c>
      <c r="B119" s="79" t="s">
        <v>303</v>
      </c>
      <c r="C119" s="80" t="s">
        <v>528</v>
      </c>
      <c r="D119" s="80"/>
      <c r="E119" s="118">
        <f t="shared" si="25"/>
        <v>7156.0362239133556</v>
      </c>
      <c r="F119" s="82"/>
      <c r="G119" s="97"/>
      <c r="H119" s="82"/>
      <c r="I119" s="97"/>
      <c r="J119" s="134">
        <v>0</v>
      </c>
      <c r="K119" s="82">
        <v>2.0104166666666666E-2</v>
      </c>
      <c r="L119" s="97">
        <f>+$K$57/K119*10000</f>
        <v>7156.0161197466887</v>
      </c>
      <c r="M119" s="84"/>
      <c r="N119" s="97"/>
      <c r="O119" s="84"/>
      <c r="P119" s="81"/>
      <c r="Q119" s="84"/>
      <c r="R119" s="81"/>
      <c r="S119" s="85">
        <f t="shared" si="26"/>
        <v>7156.0161197466887</v>
      </c>
      <c r="T119" s="85">
        <f t="shared" si="27"/>
        <v>2.0104166666666666E-2</v>
      </c>
      <c r="U119" s="85">
        <f t="shared" si="28"/>
        <v>0</v>
      </c>
      <c r="V119" s="85">
        <f t="shared" si="29"/>
        <v>7156.0362239133556</v>
      </c>
      <c r="W119" s="3"/>
      <c r="X119" s="5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5.75" x14ac:dyDescent="0.25">
      <c r="A120" s="128">
        <v>62</v>
      </c>
      <c r="B120" s="79" t="s">
        <v>361</v>
      </c>
      <c r="C120" s="80" t="s">
        <v>569</v>
      </c>
      <c r="D120" s="80" t="s">
        <v>87</v>
      </c>
      <c r="E120" s="118">
        <f t="shared" si="25"/>
        <v>7089.2307692307695</v>
      </c>
      <c r="F120" s="82"/>
      <c r="G120" s="97"/>
      <c r="H120" s="82"/>
      <c r="I120" s="97"/>
      <c r="J120" s="134">
        <v>0</v>
      </c>
      <c r="K120" s="82"/>
      <c r="L120" s="97"/>
      <c r="M120" s="84"/>
      <c r="N120" s="97"/>
      <c r="O120" s="82">
        <v>1.8807870370370371E-2</v>
      </c>
      <c r="P120" s="97">
        <f>+$O$57/O120*10000</f>
        <v>7089.2307692307695</v>
      </c>
      <c r="Q120" s="84"/>
      <c r="R120" s="81"/>
      <c r="S120" s="85">
        <f t="shared" si="26"/>
        <v>0</v>
      </c>
      <c r="T120" s="85">
        <v>0</v>
      </c>
      <c r="U120" s="85">
        <f t="shared" si="28"/>
        <v>7089.2307692307695</v>
      </c>
      <c r="V120" s="85">
        <f t="shared" si="29"/>
        <v>7089.2307692307695</v>
      </c>
      <c r="W120" s="3"/>
      <c r="X120" s="5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5.75" x14ac:dyDescent="0.25">
      <c r="A121" s="128">
        <v>63</v>
      </c>
      <c r="B121" s="79" t="s">
        <v>103</v>
      </c>
      <c r="C121" s="80" t="s">
        <v>608</v>
      </c>
      <c r="D121" s="80"/>
      <c r="E121" s="118">
        <f t="shared" si="25"/>
        <v>7071.2694877505564</v>
      </c>
      <c r="F121" s="82"/>
      <c r="G121" s="97"/>
      <c r="H121" s="82"/>
      <c r="I121" s="97"/>
      <c r="J121" s="134"/>
      <c r="K121" s="82"/>
      <c r="L121" s="97"/>
      <c r="M121" s="84"/>
      <c r="N121" s="97">
        <v>7071.2694877505564</v>
      </c>
      <c r="O121" s="84"/>
      <c r="P121" s="81"/>
      <c r="Q121" s="82">
        <v>2.0787037037037038E-2</v>
      </c>
      <c r="R121" s="97">
        <f>+$Q$57/Q121*10000</f>
        <v>7071.2694877505564</v>
      </c>
      <c r="S121" s="85">
        <f t="shared" si="26"/>
        <v>7071.2694877505564</v>
      </c>
      <c r="T121" s="85">
        <v>0</v>
      </c>
      <c r="U121" s="85">
        <f t="shared" si="28"/>
        <v>0</v>
      </c>
      <c r="V121" s="85">
        <f t="shared" si="29"/>
        <v>7071.2694877505564</v>
      </c>
      <c r="W121" s="3"/>
      <c r="X121" s="5">
        <f t="shared" si="30"/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5.75" x14ac:dyDescent="0.25">
      <c r="A122" s="128">
        <v>64</v>
      </c>
      <c r="B122" s="79" t="s">
        <v>224</v>
      </c>
      <c r="C122" s="80" t="s">
        <v>225</v>
      </c>
      <c r="D122" s="80" t="s">
        <v>15</v>
      </c>
      <c r="E122" s="118">
        <f t="shared" si="25"/>
        <v>7070.6006322444673</v>
      </c>
      <c r="F122" s="84"/>
      <c r="G122" s="81"/>
      <c r="H122" s="82">
        <v>1.0983796296296297E-2</v>
      </c>
      <c r="I122" s="97">
        <f>+$H$57/H122*10000</f>
        <v>7070.6006322444673</v>
      </c>
      <c r="J122" s="134">
        <f>LARGE($G122:$I122,1)</f>
        <v>7070.6006322444673</v>
      </c>
      <c r="K122" s="82"/>
      <c r="L122" s="97">
        <v>0</v>
      </c>
      <c r="M122" s="84"/>
      <c r="N122" s="97"/>
      <c r="O122" s="84"/>
      <c r="P122" s="81"/>
      <c r="Q122" s="84"/>
      <c r="R122" s="81"/>
      <c r="S122" s="85">
        <f t="shared" si="26"/>
        <v>7070.6006322444673</v>
      </c>
      <c r="T122" s="85">
        <f>LARGE($J122:$N122,2)</f>
        <v>0</v>
      </c>
      <c r="U122" s="85">
        <f t="shared" si="28"/>
        <v>0</v>
      </c>
      <c r="V122" s="85">
        <f t="shared" si="29"/>
        <v>7070.6006322444673</v>
      </c>
      <c r="W122" s="3"/>
      <c r="X122" s="5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5.75" x14ac:dyDescent="0.25">
      <c r="A123" s="128">
        <v>65</v>
      </c>
      <c r="B123" s="79" t="s">
        <v>189</v>
      </c>
      <c r="C123" s="80" t="s">
        <v>395</v>
      </c>
      <c r="D123" s="80" t="s">
        <v>87</v>
      </c>
      <c r="E123" s="118">
        <f t="shared" ref="E123:E139" si="32">+V123</f>
        <v>7039.3610952652607</v>
      </c>
      <c r="F123" s="82">
        <v>2.028935185185185E-2</v>
      </c>
      <c r="G123" s="97">
        <f>+$F$57/F123*10000</f>
        <v>7039.3610952652607</v>
      </c>
      <c r="H123" s="82"/>
      <c r="I123" s="97">
        <v>0</v>
      </c>
      <c r="J123" s="134">
        <f>LARGE($G123:$I123,1)</f>
        <v>7039.3610952652607</v>
      </c>
      <c r="K123" s="82"/>
      <c r="L123" s="97">
        <v>0</v>
      </c>
      <c r="M123" s="84"/>
      <c r="N123" s="97"/>
      <c r="O123" s="84"/>
      <c r="P123" s="81"/>
      <c r="Q123" s="84"/>
      <c r="R123" s="81"/>
      <c r="S123" s="85">
        <f t="shared" ref="S123:S139" si="33">LARGE($J123:$N123,1)</f>
        <v>7039.3610952652607</v>
      </c>
      <c r="T123" s="85">
        <f>LARGE($J123:$N123,2)</f>
        <v>0</v>
      </c>
      <c r="U123" s="85">
        <f t="shared" ref="U123:U139" si="34">+P123</f>
        <v>0</v>
      </c>
      <c r="V123" s="85">
        <f t="shared" ref="V123:V139" si="35">SUM(S123:U123)</f>
        <v>7039.3610952652607</v>
      </c>
      <c r="W123" s="3"/>
      <c r="X123" s="5">
        <f t="shared" si="30"/>
        <v>7039.3610952652607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5.75" x14ac:dyDescent="0.25">
      <c r="A124" s="128">
        <v>66</v>
      </c>
      <c r="B124" s="79" t="s">
        <v>529</v>
      </c>
      <c r="C124" s="80" t="s">
        <v>503</v>
      </c>
      <c r="D124" s="80"/>
      <c r="E124" s="118">
        <f t="shared" si="32"/>
        <v>7014.6931954895072</v>
      </c>
      <c r="F124" s="84"/>
      <c r="G124" s="81"/>
      <c r="H124" s="82"/>
      <c r="I124" s="97"/>
      <c r="J124" s="134">
        <v>0</v>
      </c>
      <c r="K124" s="82">
        <v>2.0509259259259258E-2</v>
      </c>
      <c r="L124" s="97">
        <f>+$K$57/K124*10000</f>
        <v>7014.6726862302476</v>
      </c>
      <c r="M124" s="84"/>
      <c r="N124" s="97"/>
      <c r="O124" s="84"/>
      <c r="P124" s="81"/>
      <c r="Q124" s="84"/>
      <c r="R124" s="81"/>
      <c r="S124" s="85">
        <f t="shared" si="33"/>
        <v>7014.6726862302476</v>
      </c>
      <c r="T124" s="85">
        <f>LARGE($J124:$N124,2)</f>
        <v>2.0509259259259258E-2</v>
      </c>
      <c r="U124" s="85">
        <f t="shared" si="34"/>
        <v>0</v>
      </c>
      <c r="V124" s="85">
        <f t="shared" si="35"/>
        <v>7014.6931954895072</v>
      </c>
      <c r="W124" s="3"/>
      <c r="X124" s="5">
        <f t="shared" si="30"/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5.75" x14ac:dyDescent="0.25">
      <c r="A125" s="128">
        <v>67</v>
      </c>
      <c r="B125" s="79" t="s">
        <v>263</v>
      </c>
      <c r="C125" s="80" t="s">
        <v>264</v>
      </c>
      <c r="D125" s="80" t="s">
        <v>265</v>
      </c>
      <c r="E125" s="118">
        <f t="shared" si="32"/>
        <v>6967.8089304257519</v>
      </c>
      <c r="F125" s="84"/>
      <c r="G125" s="81"/>
      <c r="H125" s="82">
        <v>1.1145833333333334E-2</v>
      </c>
      <c r="I125" s="97">
        <f>+$H$57/H125*10000</f>
        <v>6967.8089304257519</v>
      </c>
      <c r="J125" s="134">
        <f>LARGE($G125:$I125,1)</f>
        <v>6967.8089304257519</v>
      </c>
      <c r="K125" s="82"/>
      <c r="L125" s="97">
        <v>0</v>
      </c>
      <c r="M125" s="84"/>
      <c r="N125" s="97"/>
      <c r="O125" s="84"/>
      <c r="P125" s="81"/>
      <c r="Q125" s="84"/>
      <c r="R125" s="81"/>
      <c r="S125" s="85">
        <f t="shared" si="33"/>
        <v>6967.8089304257519</v>
      </c>
      <c r="T125" s="85">
        <f>LARGE($J125:$N125,2)</f>
        <v>0</v>
      </c>
      <c r="U125" s="85">
        <f t="shared" si="34"/>
        <v>0</v>
      </c>
      <c r="V125" s="85">
        <f t="shared" si="35"/>
        <v>6967.8089304257519</v>
      </c>
      <c r="W125" s="3"/>
      <c r="X125" s="5">
        <f t="shared" si="30"/>
        <v>6967.8089304257519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5.75" x14ac:dyDescent="0.25">
      <c r="A126" s="128">
        <v>68</v>
      </c>
      <c r="B126" s="79" t="s">
        <v>530</v>
      </c>
      <c r="C126" s="80" t="s">
        <v>496</v>
      </c>
      <c r="D126" s="80"/>
      <c r="E126" s="118">
        <f t="shared" si="32"/>
        <v>6944.1547958048832</v>
      </c>
      <c r="F126" s="84"/>
      <c r="G126" s="81"/>
      <c r="H126" s="82"/>
      <c r="I126" s="97"/>
      <c r="J126" s="134">
        <v>0</v>
      </c>
      <c r="K126" s="82">
        <v>2.071759259259259E-2</v>
      </c>
      <c r="L126" s="97">
        <f>+$K$57/K126*10000</f>
        <v>6944.1340782122907</v>
      </c>
      <c r="M126" s="84"/>
      <c r="N126" s="97"/>
      <c r="O126" s="84"/>
      <c r="P126" s="81"/>
      <c r="Q126" s="84"/>
      <c r="R126" s="81"/>
      <c r="S126" s="85">
        <f t="shared" si="33"/>
        <v>6944.1340782122907</v>
      </c>
      <c r="T126" s="85">
        <f>LARGE($J126:$N126,2)</f>
        <v>2.071759259259259E-2</v>
      </c>
      <c r="U126" s="85">
        <f t="shared" si="34"/>
        <v>0</v>
      </c>
      <c r="V126" s="85">
        <f t="shared" si="35"/>
        <v>6944.1547958048832</v>
      </c>
      <c r="W126" s="3"/>
      <c r="X126" s="5">
        <f t="shared" si="30"/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5.75" x14ac:dyDescent="0.25">
      <c r="A127" s="128">
        <v>69</v>
      </c>
      <c r="B127" s="79" t="s">
        <v>570</v>
      </c>
      <c r="C127" s="80" t="s">
        <v>268</v>
      </c>
      <c r="D127" s="80" t="s">
        <v>387</v>
      </c>
      <c r="E127" s="118">
        <f t="shared" si="32"/>
        <v>6923.0769230769229</v>
      </c>
      <c r="F127" s="82"/>
      <c r="G127" s="97"/>
      <c r="H127" s="82"/>
      <c r="I127" s="97"/>
      <c r="J127" s="134">
        <v>0</v>
      </c>
      <c r="K127" s="82"/>
      <c r="L127" s="97"/>
      <c r="M127" s="84"/>
      <c r="N127" s="97"/>
      <c r="O127" s="82">
        <v>1.9259259259259261E-2</v>
      </c>
      <c r="P127" s="97">
        <f>+$O$57/O127*10000</f>
        <v>6923.0769230769229</v>
      </c>
      <c r="Q127" s="84"/>
      <c r="R127" s="81"/>
      <c r="S127" s="85">
        <f t="shared" si="33"/>
        <v>0</v>
      </c>
      <c r="T127" s="85">
        <v>0</v>
      </c>
      <c r="U127" s="85">
        <f t="shared" si="34"/>
        <v>6923.0769230769229</v>
      </c>
      <c r="V127" s="85">
        <f t="shared" si="35"/>
        <v>6923.0769230769229</v>
      </c>
      <c r="W127" s="3"/>
      <c r="X127" s="5">
        <f t="shared" si="30"/>
        <v>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5.75" x14ac:dyDescent="0.25">
      <c r="A128" s="128">
        <v>70</v>
      </c>
      <c r="B128" s="79" t="s">
        <v>523</v>
      </c>
      <c r="C128" s="80" t="s">
        <v>531</v>
      </c>
      <c r="D128" s="80"/>
      <c r="E128" s="118">
        <f t="shared" si="32"/>
        <v>6901.7421108707604</v>
      </c>
      <c r="F128" s="84"/>
      <c r="G128" s="81"/>
      <c r="H128" s="82"/>
      <c r="I128" s="97"/>
      <c r="J128" s="134">
        <v>0</v>
      </c>
      <c r="K128" s="82">
        <v>2.0844907407407406E-2</v>
      </c>
      <c r="L128" s="97">
        <f>+$K$57/K128*10000</f>
        <v>6901.7212659633533</v>
      </c>
      <c r="M128" s="84"/>
      <c r="N128" s="97"/>
      <c r="O128" s="84"/>
      <c r="P128" s="81"/>
      <c r="Q128" s="84"/>
      <c r="R128" s="81"/>
      <c r="S128" s="85">
        <f t="shared" si="33"/>
        <v>6901.7212659633533</v>
      </c>
      <c r="T128" s="85">
        <f>LARGE($J128:$N128,2)</f>
        <v>2.0844907407407406E-2</v>
      </c>
      <c r="U128" s="85">
        <f t="shared" si="34"/>
        <v>0</v>
      </c>
      <c r="V128" s="85">
        <f t="shared" si="35"/>
        <v>6901.7421108707604</v>
      </c>
      <c r="W128" s="3"/>
      <c r="X128" s="5">
        <f t="shared" si="30"/>
        <v>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5.75" x14ac:dyDescent="0.25">
      <c r="A129" s="128">
        <v>71</v>
      </c>
      <c r="B129" s="79" t="s">
        <v>54</v>
      </c>
      <c r="C129" s="80" t="s">
        <v>396</v>
      </c>
      <c r="D129" s="80" t="s">
        <v>397</v>
      </c>
      <c r="E129" s="118">
        <f t="shared" si="32"/>
        <v>6870.8240534521155</v>
      </c>
      <c r="F129" s="82">
        <v>2.0787037037037038E-2</v>
      </c>
      <c r="G129" s="97">
        <f>+$F$57/F129*10000</f>
        <v>6870.8240534521155</v>
      </c>
      <c r="H129" s="82"/>
      <c r="I129" s="97">
        <v>0</v>
      </c>
      <c r="J129" s="134">
        <f>LARGE($G129:$I129,1)</f>
        <v>6870.8240534521155</v>
      </c>
      <c r="K129" s="82"/>
      <c r="L129" s="97">
        <v>0</v>
      </c>
      <c r="M129" s="84"/>
      <c r="N129" s="97"/>
      <c r="O129" s="84"/>
      <c r="P129" s="81"/>
      <c r="Q129" s="84"/>
      <c r="R129" s="81"/>
      <c r="S129" s="85">
        <f t="shared" si="33"/>
        <v>6870.8240534521155</v>
      </c>
      <c r="T129" s="85">
        <f>LARGE($J129:$N129,2)</f>
        <v>0</v>
      </c>
      <c r="U129" s="85">
        <f t="shared" si="34"/>
        <v>0</v>
      </c>
      <c r="V129" s="85">
        <f t="shared" si="35"/>
        <v>6870.8240534521155</v>
      </c>
      <c r="W129" s="3"/>
      <c r="X129" s="5">
        <f t="shared" si="30"/>
        <v>6870.8240534521155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5.75" x14ac:dyDescent="0.25">
      <c r="A130" s="128">
        <v>72</v>
      </c>
      <c r="B130" s="79" t="s">
        <v>93</v>
      </c>
      <c r="C130" s="80" t="s">
        <v>142</v>
      </c>
      <c r="D130" s="80"/>
      <c r="E130" s="118">
        <f t="shared" si="32"/>
        <v>6723.4468937875754</v>
      </c>
      <c r="F130" s="84"/>
      <c r="G130" s="81"/>
      <c r="H130" s="82">
        <v>1.1550925925925925E-2</v>
      </c>
      <c r="I130" s="97">
        <f>+$H$57/H130*10000</f>
        <v>6723.4468937875754</v>
      </c>
      <c r="J130" s="134">
        <f>LARGE($G130:$I130,1)</f>
        <v>6723.4468937875754</v>
      </c>
      <c r="K130" s="82"/>
      <c r="L130" s="97">
        <v>0</v>
      </c>
      <c r="M130" s="84"/>
      <c r="N130" s="97"/>
      <c r="O130" s="84"/>
      <c r="P130" s="81"/>
      <c r="Q130" s="84"/>
      <c r="R130" s="81"/>
      <c r="S130" s="85">
        <f t="shared" si="33"/>
        <v>6723.4468937875754</v>
      </c>
      <c r="T130" s="85">
        <f>LARGE($J130:$N130,2)</f>
        <v>0</v>
      </c>
      <c r="U130" s="85">
        <f t="shared" si="34"/>
        <v>0</v>
      </c>
      <c r="V130" s="85">
        <f t="shared" si="35"/>
        <v>6723.4468937875754</v>
      </c>
      <c r="W130" s="3"/>
      <c r="X130" s="5">
        <f t="shared" si="30"/>
        <v>6723.4468937875754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5.75" x14ac:dyDescent="0.25">
      <c r="A131" s="128">
        <v>73</v>
      </c>
      <c r="B131" s="79" t="s">
        <v>519</v>
      </c>
      <c r="C131" s="80" t="s">
        <v>609</v>
      </c>
      <c r="D131" s="80"/>
      <c r="E131" s="118">
        <f t="shared" si="32"/>
        <v>6684.2105263157891</v>
      </c>
      <c r="F131" s="82"/>
      <c r="G131" s="97"/>
      <c r="H131" s="82"/>
      <c r="I131" s="97"/>
      <c r="J131" s="134"/>
      <c r="K131" s="82"/>
      <c r="L131" s="97"/>
      <c r="M131" s="84"/>
      <c r="N131" s="97">
        <v>6684.2105263157891</v>
      </c>
      <c r="O131" s="84"/>
      <c r="P131" s="81"/>
      <c r="Q131" s="82">
        <v>2.1990740740740741E-2</v>
      </c>
      <c r="R131" s="97">
        <f>+$Q$57/Q131*10000</f>
        <v>6684.2105263157891</v>
      </c>
      <c r="S131" s="85">
        <f t="shared" si="33"/>
        <v>6684.2105263157891</v>
      </c>
      <c r="T131" s="85">
        <v>0</v>
      </c>
      <c r="U131" s="85">
        <f t="shared" si="34"/>
        <v>0</v>
      </c>
      <c r="V131" s="85">
        <f t="shared" si="35"/>
        <v>6684.2105263157891</v>
      </c>
      <c r="W131" s="3"/>
      <c r="X131" s="5">
        <f t="shared" si="30"/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5.75" x14ac:dyDescent="0.25">
      <c r="A132" s="128">
        <v>74</v>
      </c>
      <c r="B132" s="79" t="s">
        <v>261</v>
      </c>
      <c r="C132" s="80" t="s">
        <v>262</v>
      </c>
      <c r="D132" s="80" t="s">
        <v>204</v>
      </c>
      <c r="E132" s="118">
        <f t="shared" si="32"/>
        <v>6604.3307086614168</v>
      </c>
      <c r="F132" s="84"/>
      <c r="G132" s="81"/>
      <c r="H132" s="82">
        <v>1.1759259259259259E-2</v>
      </c>
      <c r="I132" s="97">
        <f>+$H$57/H132*10000</f>
        <v>6604.3307086614168</v>
      </c>
      <c r="J132" s="134">
        <f>LARGE($G132:$I132,1)</f>
        <v>6604.3307086614168</v>
      </c>
      <c r="K132" s="82"/>
      <c r="L132" s="97">
        <v>0</v>
      </c>
      <c r="M132" s="84"/>
      <c r="N132" s="97"/>
      <c r="O132" s="84"/>
      <c r="P132" s="81"/>
      <c r="Q132" s="84"/>
      <c r="R132" s="81"/>
      <c r="S132" s="85">
        <f t="shared" si="33"/>
        <v>6604.3307086614168</v>
      </c>
      <c r="T132" s="85">
        <f t="shared" ref="T132:T139" si="36">LARGE($J132:$N132,2)</f>
        <v>0</v>
      </c>
      <c r="U132" s="85">
        <f t="shared" si="34"/>
        <v>0</v>
      </c>
      <c r="V132" s="85">
        <f t="shared" si="35"/>
        <v>6604.3307086614168</v>
      </c>
      <c r="W132" s="3"/>
      <c r="X132" s="5">
        <f t="shared" si="30"/>
        <v>6604.3307086614168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5.75" x14ac:dyDescent="0.25">
      <c r="A133" s="128">
        <v>75</v>
      </c>
      <c r="B133" s="79" t="s">
        <v>259</v>
      </c>
      <c r="C133" s="80" t="s">
        <v>25</v>
      </c>
      <c r="D133" s="80" t="s">
        <v>15</v>
      </c>
      <c r="E133" s="118">
        <f t="shared" si="32"/>
        <v>6533.5929892891909</v>
      </c>
      <c r="F133" s="84"/>
      <c r="G133" s="81"/>
      <c r="H133" s="82">
        <v>1.1886574074074075E-2</v>
      </c>
      <c r="I133" s="97">
        <f>+$H$57/H133*10000</f>
        <v>6533.5929892891909</v>
      </c>
      <c r="J133" s="134">
        <f>LARGE($G133:$I133,1)</f>
        <v>6533.5929892891909</v>
      </c>
      <c r="K133" s="82"/>
      <c r="L133" s="97">
        <v>0</v>
      </c>
      <c r="M133" s="84"/>
      <c r="N133" s="97"/>
      <c r="O133" s="84"/>
      <c r="P133" s="81"/>
      <c r="Q133" s="84"/>
      <c r="R133" s="81"/>
      <c r="S133" s="85">
        <f t="shared" si="33"/>
        <v>6533.5929892891909</v>
      </c>
      <c r="T133" s="85">
        <f t="shared" si="36"/>
        <v>0</v>
      </c>
      <c r="U133" s="85">
        <f t="shared" si="34"/>
        <v>0</v>
      </c>
      <c r="V133" s="85">
        <f t="shared" si="35"/>
        <v>6533.5929892891909</v>
      </c>
      <c r="W133" s="3"/>
      <c r="X133" s="5">
        <f t="shared" si="30"/>
        <v>6533.5929892891909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5.75" x14ac:dyDescent="0.25">
      <c r="A134" s="128">
        <v>76</v>
      </c>
      <c r="B134" s="79" t="s">
        <v>180</v>
      </c>
      <c r="C134" s="80" t="s">
        <v>165</v>
      </c>
      <c r="D134" s="80" t="s">
        <v>143</v>
      </c>
      <c r="E134" s="118">
        <f t="shared" si="32"/>
        <v>6253.4948741845283</v>
      </c>
      <c r="F134" s="84"/>
      <c r="G134" s="81"/>
      <c r="H134" s="82">
        <v>1.2418981481481482E-2</v>
      </c>
      <c r="I134" s="97">
        <f>+$H$57/H134*10000</f>
        <v>6253.4948741845283</v>
      </c>
      <c r="J134" s="134">
        <f>LARGE($G134:$I134,1)</f>
        <v>6253.4948741845283</v>
      </c>
      <c r="K134" s="82"/>
      <c r="L134" s="97">
        <v>0</v>
      </c>
      <c r="M134" s="84"/>
      <c r="N134" s="97"/>
      <c r="O134" s="84"/>
      <c r="P134" s="81"/>
      <c r="Q134" s="84"/>
      <c r="R134" s="81"/>
      <c r="S134" s="85">
        <f t="shared" si="33"/>
        <v>6253.4948741845283</v>
      </c>
      <c r="T134" s="85">
        <f t="shared" si="36"/>
        <v>0</v>
      </c>
      <c r="U134" s="85">
        <f t="shared" si="34"/>
        <v>0</v>
      </c>
      <c r="V134" s="85">
        <f t="shared" si="35"/>
        <v>6253.4948741845283</v>
      </c>
      <c r="W134" s="3"/>
      <c r="X134" s="5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5.75" x14ac:dyDescent="0.25">
      <c r="A135" s="128">
        <v>77</v>
      </c>
      <c r="B135" s="79" t="s">
        <v>62</v>
      </c>
      <c r="C135" s="80" t="s">
        <v>219</v>
      </c>
      <c r="D135" s="80" t="s">
        <v>220</v>
      </c>
      <c r="E135" s="118">
        <f t="shared" si="32"/>
        <v>6161.6161616161617</v>
      </c>
      <c r="F135" s="84"/>
      <c r="G135" s="81"/>
      <c r="H135" s="82">
        <v>1.2604166666666666E-2</v>
      </c>
      <c r="I135" s="97">
        <f>+$H$57/H135*10000</f>
        <v>6161.6161616161617</v>
      </c>
      <c r="J135" s="134">
        <f>LARGE($G135:$I135,1)</f>
        <v>6161.6161616161617</v>
      </c>
      <c r="K135" s="82"/>
      <c r="L135" s="97">
        <v>0</v>
      </c>
      <c r="M135" s="84"/>
      <c r="N135" s="97"/>
      <c r="O135" s="84"/>
      <c r="P135" s="81"/>
      <c r="Q135" s="84"/>
      <c r="R135" s="81"/>
      <c r="S135" s="85">
        <f t="shared" si="33"/>
        <v>6161.6161616161617</v>
      </c>
      <c r="T135" s="85">
        <f t="shared" si="36"/>
        <v>0</v>
      </c>
      <c r="U135" s="85">
        <f t="shared" si="34"/>
        <v>0</v>
      </c>
      <c r="V135" s="85">
        <f t="shared" si="35"/>
        <v>6161.6161616161617</v>
      </c>
      <c r="W135" s="3"/>
      <c r="X135" s="5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5.75" x14ac:dyDescent="0.25">
      <c r="A136" s="128">
        <v>78</v>
      </c>
      <c r="B136" s="79" t="s">
        <v>532</v>
      </c>
      <c r="C136" s="80" t="s">
        <v>533</v>
      </c>
      <c r="D136" s="80"/>
      <c r="E136" s="118">
        <f t="shared" si="32"/>
        <v>6078.263277783436</v>
      </c>
      <c r="F136" s="82"/>
      <c r="G136" s="97"/>
      <c r="H136" s="82"/>
      <c r="I136" s="97"/>
      <c r="J136" s="134">
        <v>0</v>
      </c>
      <c r="K136" s="82">
        <v>2.3668981481481485E-2</v>
      </c>
      <c r="L136" s="97">
        <f>+$K$57/K136*10000</f>
        <v>6078.2396088019541</v>
      </c>
      <c r="M136" s="84"/>
      <c r="N136" s="97"/>
      <c r="O136" s="84"/>
      <c r="P136" s="81"/>
      <c r="Q136" s="84"/>
      <c r="R136" s="81"/>
      <c r="S136" s="85">
        <f t="shared" si="33"/>
        <v>6078.2396088019541</v>
      </c>
      <c r="T136" s="85">
        <f t="shared" si="36"/>
        <v>2.3668981481481485E-2</v>
      </c>
      <c r="U136" s="85">
        <f t="shared" si="34"/>
        <v>0</v>
      </c>
      <c r="V136" s="85">
        <f t="shared" si="35"/>
        <v>6078.263277783436</v>
      </c>
      <c r="W136" s="3"/>
      <c r="X136" s="5">
        <f t="shared" si="30"/>
        <v>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5.75" x14ac:dyDescent="0.25">
      <c r="A137" s="128">
        <v>79</v>
      </c>
      <c r="B137" s="79" t="s">
        <v>285</v>
      </c>
      <c r="C137" s="80" t="s">
        <v>518</v>
      </c>
      <c r="D137" s="80"/>
      <c r="E137" s="118">
        <f t="shared" si="32"/>
        <v>5973.1139462920682</v>
      </c>
      <c r="F137" s="82"/>
      <c r="G137" s="97"/>
      <c r="H137" s="82"/>
      <c r="I137" s="97"/>
      <c r="J137" s="134">
        <v>0</v>
      </c>
      <c r="K137" s="82">
        <v>2.4085648148148148E-2</v>
      </c>
      <c r="L137" s="97">
        <f>+$K$57/K137*10000</f>
        <v>5973.0898606439205</v>
      </c>
      <c r="M137" s="84"/>
      <c r="N137" s="97"/>
      <c r="O137" s="84"/>
      <c r="P137" s="81"/>
      <c r="Q137" s="84"/>
      <c r="R137" s="81"/>
      <c r="S137" s="85">
        <f t="shared" si="33"/>
        <v>5973.0898606439205</v>
      </c>
      <c r="T137" s="85">
        <f t="shared" si="36"/>
        <v>2.4085648148148148E-2</v>
      </c>
      <c r="U137" s="85">
        <f t="shared" si="34"/>
        <v>0</v>
      </c>
      <c r="V137" s="85">
        <f t="shared" si="35"/>
        <v>5973.1139462920682</v>
      </c>
      <c r="W137" s="3"/>
      <c r="X137" s="5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5.75" x14ac:dyDescent="0.25">
      <c r="A138" s="128">
        <v>80</v>
      </c>
      <c r="B138" s="79" t="s">
        <v>535</v>
      </c>
      <c r="C138" s="80" t="s">
        <v>501</v>
      </c>
      <c r="D138" s="80"/>
      <c r="E138" s="118">
        <f t="shared" si="32"/>
        <v>5717.5964591851498</v>
      </c>
      <c r="F138" s="82"/>
      <c r="G138" s="97"/>
      <c r="H138" s="82"/>
      <c r="I138" s="97"/>
      <c r="J138" s="134">
        <v>0</v>
      </c>
      <c r="K138" s="82">
        <v>2.5162037037037038E-2</v>
      </c>
      <c r="L138" s="97">
        <f>+$K$57/K138*10000</f>
        <v>5717.5712971481125</v>
      </c>
      <c r="M138" s="84"/>
      <c r="N138" s="97"/>
      <c r="O138" s="84"/>
      <c r="P138" s="81"/>
      <c r="Q138" s="84"/>
      <c r="R138" s="81"/>
      <c r="S138" s="85">
        <f t="shared" si="33"/>
        <v>5717.5712971481125</v>
      </c>
      <c r="T138" s="85">
        <f t="shared" si="36"/>
        <v>2.5162037037037038E-2</v>
      </c>
      <c r="U138" s="85">
        <f t="shared" si="34"/>
        <v>0</v>
      </c>
      <c r="V138" s="85">
        <f t="shared" si="35"/>
        <v>5717.5964591851498</v>
      </c>
      <c r="W138" s="3"/>
      <c r="X138" s="5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5.75" x14ac:dyDescent="0.25">
      <c r="A139" s="128">
        <v>81</v>
      </c>
      <c r="B139" s="87" t="s">
        <v>54</v>
      </c>
      <c r="C139" s="88" t="s">
        <v>266</v>
      </c>
      <c r="D139" s="88" t="s">
        <v>112</v>
      </c>
      <c r="E139" s="119">
        <f t="shared" si="32"/>
        <v>5433.1983805668006</v>
      </c>
      <c r="F139" s="90"/>
      <c r="G139" s="89"/>
      <c r="H139" s="91">
        <v>1.4293981481481482E-2</v>
      </c>
      <c r="I139" s="101">
        <f>+$H$57/H139*10000</f>
        <v>5433.1983805668006</v>
      </c>
      <c r="J139" s="138">
        <f>LARGE($G139:$I139,1)</f>
        <v>5433.1983805668006</v>
      </c>
      <c r="K139" s="91"/>
      <c r="L139" s="101">
        <v>0</v>
      </c>
      <c r="M139" s="90"/>
      <c r="N139" s="101"/>
      <c r="O139" s="90"/>
      <c r="P139" s="81"/>
      <c r="Q139" s="90"/>
      <c r="R139" s="89"/>
      <c r="S139" s="93">
        <f t="shared" si="33"/>
        <v>5433.1983805668006</v>
      </c>
      <c r="T139" s="85">
        <f t="shared" si="36"/>
        <v>0</v>
      </c>
      <c r="U139" s="85">
        <f t="shared" si="34"/>
        <v>0</v>
      </c>
      <c r="V139" s="85">
        <f t="shared" si="35"/>
        <v>5433.1983805668006</v>
      </c>
      <c r="W139" s="3"/>
      <c r="X139" s="5">
        <f t="shared" si="30"/>
        <v>5433.1983805668006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5.75" x14ac:dyDescent="0.25">
      <c r="B140" s="3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5.75" x14ac:dyDescent="0.25">
      <c r="B141" s="3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5.75" x14ac:dyDescent="0.25">
      <c r="B142" s="3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5.75" x14ac:dyDescent="0.25">
      <c r="B143" s="3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5.75" x14ac:dyDescent="0.25">
      <c r="B144" s="3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2:69" ht="15.75" x14ac:dyDescent="0.25">
      <c r="B145" s="3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2:69" ht="15.75" x14ac:dyDescent="0.25">
      <c r="B146" s="3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2:69" ht="15.75" x14ac:dyDescent="0.25">
      <c r="B147" s="3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5.75" x14ac:dyDescent="0.25">
      <c r="B148" s="3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2:69" ht="15.75" x14ac:dyDescent="0.25">
      <c r="B149" s="3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2:69" ht="15.75" x14ac:dyDescent="0.25">
      <c r="B150" s="3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2:69" ht="15.75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5.75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2:69" ht="15.75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2:69" ht="15.75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2:69" ht="15.75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5.75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2:69" ht="15.75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ht="15.75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2:69" ht="15.7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2:69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2:69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2:69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2:69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2:69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2:69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69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2:69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2:69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2:69" ht="15.7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ht="15.7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2:69" ht="15.7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2:69" ht="15.7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2:69" ht="15.7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2:69" ht="15.7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2:69" ht="15.7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ht="15.7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2:69" ht="15.7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ht="15.7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2:69" ht="15.7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2:69" ht="15.7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2:69" ht="15.7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2:69" ht="15.7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2:69" ht="15.7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2:69" ht="15.7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2:69" ht="15.7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2:69" ht="15.7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2:69" ht="15.7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2:69" ht="15.7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2:69" ht="15.7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2:69" ht="15.7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2:69" ht="15.7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69" ht="15.7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2:69" ht="15.7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2:69" ht="15.7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2:69" ht="15.75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2:69" ht="15.75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2:69" ht="15.75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2:69" ht="15.75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2:69" ht="15.75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2:69" ht="15.75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2:69" ht="15.75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2:69" ht="15.75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2:69" ht="15.75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2:69" ht="15.75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2:69" ht="15.75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2:69" ht="15.75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2:69" ht="15.75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2:69" ht="15.75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2:69" ht="15.75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2:69" ht="15.75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2:69" ht="15.75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2:69" ht="15.75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2:69" ht="15.75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2:69" ht="15.75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2:69" ht="15.75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2:69" ht="15.75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2:69" ht="15.75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2:69" ht="15.75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2:69" ht="15.75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2:69" ht="15.75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2:69" ht="15.75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2:69" ht="15.75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2:69" ht="15.75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2:69" ht="15.75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2:69" ht="15.75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2:69" ht="15.75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2:69" ht="15.75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2:69" ht="15.75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2:69" ht="15.75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2:69" ht="15.75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2:69" ht="15.75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2:69" ht="15.75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2:69" ht="15.75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2:69" ht="15.75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2:69" ht="15.75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2:69" ht="15.75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2:69" ht="15.75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2:69" ht="15.75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2:69" ht="15.75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2:69" ht="15.75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2:69" ht="15.75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2:69" ht="15.75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2:69" ht="15.75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2:69" ht="15.75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2:69" ht="15.75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2:69" ht="15.75" x14ac:dyDescent="0.25">
      <c r="B274" s="2"/>
      <c r="C274" s="2"/>
      <c r="D274" s="2"/>
      <c r="E274" s="2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2:69" ht="15.75" x14ac:dyDescent="0.25">
      <c r="B275" s="2"/>
      <c r="C275" s="2"/>
      <c r="D275" s="2"/>
      <c r="E275" s="2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2:69" ht="15.75" x14ac:dyDescent="0.25">
      <c r="B276" s="2"/>
      <c r="C276" s="2"/>
      <c r="D276" s="2"/>
      <c r="E276" s="2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2:69" ht="15.75" x14ac:dyDescent="0.25">
      <c r="B277" s="2"/>
      <c r="C277" s="2"/>
      <c r="D277" s="2"/>
      <c r="E277" s="2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2:69" ht="15.75" x14ac:dyDescent="0.25">
      <c r="B278" s="2"/>
      <c r="C278" s="2"/>
      <c r="D278" s="2"/>
      <c r="E278" s="2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2:69" ht="15.75" x14ac:dyDescent="0.25">
      <c r="B279" s="2"/>
      <c r="C279" s="2"/>
      <c r="D279" s="2"/>
      <c r="E279" s="2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2:69" ht="15.75" x14ac:dyDescent="0.25">
      <c r="B280" s="2"/>
      <c r="C280" s="2"/>
      <c r="D280" s="2"/>
      <c r="E280" s="2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2:69" ht="15.75" x14ac:dyDescent="0.25">
      <c r="B281" s="2"/>
      <c r="C281" s="2"/>
      <c r="D281" s="2"/>
      <c r="E281" s="2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2:69" ht="15.75" x14ac:dyDescent="0.25">
      <c r="B282" s="2"/>
      <c r="C282" s="2"/>
      <c r="D282" s="2"/>
      <c r="E282" s="2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2:69" ht="15.75" x14ac:dyDescent="0.25">
      <c r="B283" s="2"/>
      <c r="C283" s="2"/>
      <c r="D283" s="2"/>
      <c r="E283" s="2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2:69" ht="15.75" x14ac:dyDescent="0.25">
      <c r="B284" s="2"/>
      <c r="C284" s="2"/>
      <c r="D284" s="2"/>
      <c r="E284" s="2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2:69" ht="15.75" x14ac:dyDescent="0.25">
      <c r="B285" s="2"/>
      <c r="C285" s="2"/>
      <c r="D285" s="2"/>
      <c r="E285" s="2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2:69" ht="15.75" x14ac:dyDescent="0.25">
      <c r="B286" s="2"/>
      <c r="C286" s="2"/>
      <c r="D286" s="2"/>
      <c r="E286" s="2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2:69" ht="15.75" x14ac:dyDescent="0.25">
      <c r="B287" s="2"/>
      <c r="C287" s="2"/>
      <c r="D287" s="2"/>
      <c r="E287" s="2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2:69" ht="15.75" x14ac:dyDescent="0.25">
      <c r="B288" s="2"/>
      <c r="C288" s="2"/>
      <c r="D288" s="2"/>
      <c r="E288" s="2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2:69" ht="15.75" x14ac:dyDescent="0.25">
      <c r="B289" s="2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2:69" ht="15.75" x14ac:dyDescent="0.25">
      <c r="B290" s="2"/>
      <c r="C290" s="2"/>
      <c r="D290" s="2"/>
      <c r="E290" s="2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2:69" ht="15.75" x14ac:dyDescent="0.25">
      <c r="B291" s="2"/>
      <c r="C291" s="2"/>
      <c r="D291" s="2"/>
      <c r="E291" s="2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2:69" ht="15.75" x14ac:dyDescent="0.25">
      <c r="B292" s="2"/>
      <c r="C292" s="2"/>
      <c r="D292" s="2"/>
      <c r="E292" s="2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2:69" ht="15.75" x14ac:dyDescent="0.25">
      <c r="B293" s="2"/>
      <c r="C293" s="2"/>
      <c r="D293" s="2"/>
      <c r="E293" s="2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2:69" ht="15.75" x14ac:dyDescent="0.25">
      <c r="B294" s="2"/>
      <c r="C294" s="2"/>
      <c r="D294" s="2"/>
      <c r="E294" s="2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2:69" ht="15.75" x14ac:dyDescent="0.25">
      <c r="B295" s="2"/>
      <c r="C295" s="2"/>
      <c r="D295" s="2"/>
      <c r="E295" s="2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2:69" ht="15.75" x14ac:dyDescent="0.25">
      <c r="B296" s="2"/>
      <c r="C296" s="2"/>
      <c r="D296" s="2"/>
      <c r="E296" s="2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2:69" ht="15.75" x14ac:dyDescent="0.25">
      <c r="B297" s="2"/>
      <c r="C297" s="2"/>
      <c r="D297" s="2"/>
      <c r="E297" s="2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2:69" ht="15.75" x14ac:dyDescent="0.25">
      <c r="F298" s="3"/>
      <c r="G298" s="3"/>
    </row>
    <row r="299" spans="2:69" ht="15.75" x14ac:dyDescent="0.25">
      <c r="F299" s="3"/>
      <c r="G299" s="3"/>
    </row>
    <row r="300" spans="2:69" ht="15.75" x14ac:dyDescent="0.25">
      <c r="F300" s="3"/>
      <c r="G300" s="3"/>
    </row>
    <row r="301" spans="2:69" ht="15.75" x14ac:dyDescent="0.25">
      <c r="F301" s="3"/>
      <c r="G301" s="3"/>
    </row>
    <row r="302" spans="2:69" ht="15.75" x14ac:dyDescent="0.25">
      <c r="F302" s="3"/>
      <c r="G302" s="3"/>
    </row>
    <row r="303" spans="2:69" ht="15.75" x14ac:dyDescent="0.25">
      <c r="F303" s="3"/>
      <c r="G303" s="3"/>
    </row>
  </sheetData>
  <sortState ref="B59:V139">
    <sortCondition descending="1" ref="E59:E139"/>
  </sortState>
  <mergeCells count="14">
    <mergeCell ref="F2:G2"/>
    <mergeCell ref="F3:G3"/>
    <mergeCell ref="H2:I2"/>
    <mergeCell ref="K2:L2"/>
    <mergeCell ref="M2:N2"/>
    <mergeCell ref="M6:N6"/>
    <mergeCell ref="O2:P2"/>
    <mergeCell ref="Q2:R2"/>
    <mergeCell ref="S2:V3"/>
    <mergeCell ref="H3:I3"/>
    <mergeCell ref="K3:L3"/>
    <mergeCell ref="M3:N3"/>
    <mergeCell ref="O3:P3"/>
    <mergeCell ref="Q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5"/>
  <sheetViews>
    <sheetView workbookViewId="0">
      <selection activeCell="B1" sqref="B1"/>
    </sheetView>
  </sheetViews>
  <sheetFormatPr defaultRowHeight="15" x14ac:dyDescent="0.25"/>
  <cols>
    <col min="1" max="1" width="3" customWidth="1"/>
    <col min="2" max="2" width="18" customWidth="1"/>
    <col min="3" max="3" width="14.85546875" customWidth="1"/>
    <col min="4" max="4" width="33.28515625" bestFit="1" customWidth="1"/>
    <col min="5" max="5" width="14.28515625" bestFit="1" customWidth="1"/>
    <col min="6" max="7" width="25.7109375" customWidth="1"/>
    <col min="8" max="9" width="20.7109375" customWidth="1"/>
    <col min="10" max="10" width="20.7109375" hidden="1" customWidth="1"/>
    <col min="11" max="12" width="20.7109375" customWidth="1"/>
    <col min="13" max="14" width="20.7109375" hidden="1" customWidth="1"/>
    <col min="15" max="18" width="20.7109375" customWidth="1"/>
    <col min="19" max="22" width="15.7109375" customWidth="1"/>
    <col min="24" max="24" width="0" hidden="1" customWidth="1"/>
  </cols>
  <sheetData>
    <row r="1" spans="1:25" ht="30" x14ac:dyDescent="0.4">
      <c r="B1" s="1" t="s">
        <v>398</v>
      </c>
    </row>
    <row r="2" spans="1:25" ht="23.25" x14ac:dyDescent="0.35">
      <c r="B2" s="10"/>
      <c r="C2" s="11"/>
      <c r="D2" s="11"/>
      <c r="E2" s="13"/>
      <c r="F2" s="143" t="s">
        <v>352</v>
      </c>
      <c r="G2" s="144"/>
      <c r="H2" s="143" t="s">
        <v>411</v>
      </c>
      <c r="I2" s="144"/>
      <c r="J2" s="132"/>
      <c r="K2" s="143" t="s">
        <v>412</v>
      </c>
      <c r="L2" s="144"/>
      <c r="M2" s="143" t="s">
        <v>413</v>
      </c>
      <c r="N2" s="144"/>
      <c r="O2" s="143" t="s">
        <v>414</v>
      </c>
      <c r="P2" s="144"/>
      <c r="Q2" s="143" t="s">
        <v>419</v>
      </c>
      <c r="R2" s="144"/>
      <c r="S2" s="147" t="s">
        <v>421</v>
      </c>
      <c r="T2" s="148"/>
      <c r="U2" s="148"/>
      <c r="V2" s="149"/>
    </row>
    <row r="3" spans="1:25" ht="48" customHeight="1" x14ac:dyDescent="0.35">
      <c r="B3" s="14"/>
      <c r="C3" s="15"/>
      <c r="D3" s="15"/>
      <c r="E3" s="17" t="s">
        <v>357</v>
      </c>
      <c r="F3" s="145" t="s">
        <v>353</v>
      </c>
      <c r="G3" s="146"/>
      <c r="H3" s="145" t="s">
        <v>410</v>
      </c>
      <c r="I3" s="146"/>
      <c r="J3" s="25"/>
      <c r="K3" s="145" t="s">
        <v>415</v>
      </c>
      <c r="L3" s="146"/>
      <c r="M3" s="145" t="s">
        <v>417</v>
      </c>
      <c r="N3" s="146"/>
      <c r="O3" s="145" t="s">
        <v>416</v>
      </c>
      <c r="P3" s="146"/>
      <c r="Q3" s="145" t="s">
        <v>418</v>
      </c>
      <c r="R3" s="146"/>
      <c r="S3" s="150"/>
      <c r="T3" s="151"/>
      <c r="U3" s="151"/>
      <c r="V3" s="152"/>
    </row>
    <row r="4" spans="1:25" ht="46.5" x14ac:dyDescent="0.35">
      <c r="B4" s="18"/>
      <c r="C4" s="19"/>
      <c r="D4" s="19"/>
      <c r="E4" s="21" t="s">
        <v>355</v>
      </c>
      <c r="F4" s="22" t="s">
        <v>354</v>
      </c>
      <c r="G4" s="23" t="s">
        <v>355</v>
      </c>
      <c r="H4" s="22" t="s">
        <v>354</v>
      </c>
      <c r="I4" s="23" t="s">
        <v>355</v>
      </c>
      <c r="J4" s="133"/>
      <c r="K4" s="22" t="s">
        <v>354</v>
      </c>
      <c r="L4" s="23" t="s">
        <v>355</v>
      </c>
      <c r="M4" s="22" t="s">
        <v>354</v>
      </c>
      <c r="N4" s="23" t="s">
        <v>355</v>
      </c>
      <c r="O4" s="22" t="s">
        <v>354</v>
      </c>
      <c r="P4" s="23" t="s">
        <v>355</v>
      </c>
      <c r="Q4" s="22" t="s">
        <v>354</v>
      </c>
      <c r="R4" s="23" t="s">
        <v>355</v>
      </c>
      <c r="S4" s="24" t="s">
        <v>580</v>
      </c>
      <c r="T4" s="24" t="s">
        <v>420</v>
      </c>
      <c r="U4" s="24" t="s">
        <v>552</v>
      </c>
      <c r="V4" s="24" t="s">
        <v>357</v>
      </c>
    </row>
    <row r="5" spans="1:25" ht="15.75" x14ac:dyDescent="0.25">
      <c r="A5" s="129"/>
      <c r="B5" s="40" t="s">
        <v>350</v>
      </c>
      <c r="C5" s="110"/>
      <c r="D5" s="110"/>
      <c r="E5" s="111"/>
      <c r="F5" s="112"/>
      <c r="G5" s="111"/>
      <c r="H5" s="112"/>
      <c r="I5" s="111"/>
      <c r="J5" s="110"/>
      <c r="K5" s="112"/>
      <c r="L5" s="111"/>
      <c r="M5" s="112"/>
      <c r="N5" s="111"/>
      <c r="O5" s="112"/>
      <c r="P5" s="111"/>
      <c r="Q5" s="112"/>
      <c r="R5" s="111"/>
      <c r="S5" s="45"/>
      <c r="T5" s="45"/>
      <c r="U5" s="45"/>
      <c r="V5" s="45"/>
      <c r="W5" s="3"/>
      <c r="X5" s="3"/>
      <c r="Y5" s="3"/>
    </row>
    <row r="6" spans="1:25" ht="15.75" x14ac:dyDescent="0.25">
      <c r="A6" s="129"/>
      <c r="B6" s="46" t="s">
        <v>367</v>
      </c>
      <c r="C6" s="48"/>
      <c r="D6" s="48"/>
      <c r="E6" s="49"/>
      <c r="F6" s="50">
        <v>1.8402777777777778E-2</v>
      </c>
      <c r="G6" s="49"/>
      <c r="H6" s="50">
        <v>1.1979166666666666E-2</v>
      </c>
      <c r="I6" s="49"/>
      <c r="J6" s="48"/>
      <c r="K6" s="50">
        <v>1.9386574074074073E-2</v>
      </c>
      <c r="L6" s="49"/>
      <c r="M6" s="153" t="s">
        <v>546</v>
      </c>
      <c r="N6" s="154"/>
      <c r="O6" s="50">
        <v>1.7789351851851851E-2</v>
      </c>
      <c r="P6" s="49"/>
      <c r="Q6" s="50">
        <v>1.9421296296296294E-2</v>
      </c>
      <c r="R6" s="49"/>
      <c r="S6" s="63"/>
      <c r="T6" s="63"/>
      <c r="U6" s="63"/>
      <c r="V6" s="63"/>
      <c r="W6" s="3"/>
      <c r="X6" s="3"/>
      <c r="Y6" s="3"/>
    </row>
    <row r="7" spans="1:25" ht="15.75" x14ac:dyDescent="0.25">
      <c r="A7" s="129"/>
      <c r="B7" s="57"/>
      <c r="C7" s="55"/>
      <c r="D7" s="55"/>
      <c r="E7" s="114"/>
      <c r="F7" s="57"/>
      <c r="G7" s="56"/>
      <c r="H7" s="58"/>
      <c r="I7" s="56"/>
      <c r="J7" s="55"/>
      <c r="K7" s="58"/>
      <c r="L7" s="56"/>
      <c r="M7" s="57"/>
      <c r="N7" s="56"/>
      <c r="O7" s="57"/>
      <c r="P7" s="56"/>
      <c r="Q7" s="57"/>
      <c r="R7" s="56"/>
      <c r="S7" s="59"/>
      <c r="T7" s="59"/>
      <c r="U7" s="59"/>
      <c r="V7" s="59"/>
      <c r="W7" s="3"/>
      <c r="X7" s="3"/>
      <c r="Y7" s="3"/>
    </row>
    <row r="8" spans="1:25" ht="15.75" x14ac:dyDescent="0.25">
      <c r="A8" s="129">
        <v>1</v>
      </c>
      <c r="B8" s="46" t="s">
        <v>37</v>
      </c>
      <c r="C8" s="64" t="s">
        <v>223</v>
      </c>
      <c r="D8" s="64"/>
      <c r="E8" s="60">
        <f t="shared" ref="E8:E33" si="0">+V8</f>
        <v>30000</v>
      </c>
      <c r="F8" s="50">
        <v>1.8402777777777778E-2</v>
      </c>
      <c r="G8" s="62">
        <f t="shared" ref="G8:G13" si="1">+$F$6/F8*10000</f>
        <v>10000</v>
      </c>
      <c r="H8" s="50">
        <v>1.1979166666666666E-2</v>
      </c>
      <c r="I8" s="60">
        <f>+$H$6/H8*10000</f>
        <v>10000</v>
      </c>
      <c r="J8" s="52">
        <f t="shared" ref="J8:J13" si="2">LARGE($G8:$I8,1)</f>
        <v>10000</v>
      </c>
      <c r="K8" s="50">
        <v>1.9386574074074073E-2</v>
      </c>
      <c r="L8" s="60">
        <f>+$K$6/K8*10000</f>
        <v>10000</v>
      </c>
      <c r="M8" s="51"/>
      <c r="N8" s="49">
        <v>10000</v>
      </c>
      <c r="O8" s="50">
        <v>1.7789351851851851E-2</v>
      </c>
      <c r="P8" s="49">
        <v>10000</v>
      </c>
      <c r="Q8" s="50">
        <v>1.9421296296296294E-2</v>
      </c>
      <c r="R8" s="60">
        <f>+$Q$6/Q8*10000</f>
        <v>10000</v>
      </c>
      <c r="S8" s="52">
        <f t="shared" ref="S8:S33" si="3">LARGE($J8:$N8,1)</f>
        <v>10000</v>
      </c>
      <c r="T8" s="52">
        <f t="shared" ref="T8:T33" si="4">LARGE($J8:$N8,2)</f>
        <v>10000</v>
      </c>
      <c r="U8" s="63">
        <f t="shared" ref="U8:U33" si="5">+P8</f>
        <v>10000</v>
      </c>
      <c r="V8" s="52">
        <f t="shared" ref="V8:V33" si="6">SUM(S8:U8)</f>
        <v>30000</v>
      </c>
      <c r="W8" s="3"/>
      <c r="X8" s="5">
        <f t="shared" ref="X8:X33" si="7">+G8+I8</f>
        <v>20000</v>
      </c>
      <c r="Y8" s="3"/>
    </row>
    <row r="9" spans="1:25" ht="15.75" x14ac:dyDescent="0.25">
      <c r="A9" s="129">
        <v>2</v>
      </c>
      <c r="B9" s="46" t="s">
        <v>126</v>
      </c>
      <c r="C9" s="64" t="s">
        <v>294</v>
      </c>
      <c r="D9" s="64" t="s">
        <v>58</v>
      </c>
      <c r="E9" s="60">
        <f t="shared" si="0"/>
        <v>28614.131223127522</v>
      </c>
      <c r="F9" s="50">
        <v>1.9907407407407408E-2</v>
      </c>
      <c r="G9" s="60">
        <f t="shared" si="1"/>
        <v>9244.1860465116279</v>
      </c>
      <c r="H9" s="50">
        <v>1.2662037037037039E-2</v>
      </c>
      <c r="I9" s="60">
        <f>+$H$6/H9*10000</f>
        <v>9460.6946983546586</v>
      </c>
      <c r="J9" s="52">
        <f t="shared" si="2"/>
        <v>9460.6946983546586</v>
      </c>
      <c r="K9" s="50">
        <v>1.9675925925925927E-2</v>
      </c>
      <c r="L9" s="60">
        <f>+$K$6/K9*10000</f>
        <v>9852.9411764705874</v>
      </c>
      <c r="M9" s="51"/>
      <c r="N9" s="60">
        <v>9682.6312752452395</v>
      </c>
      <c r="O9" s="50">
        <v>1.9594907407407405E-2</v>
      </c>
      <c r="P9" s="60">
        <f>+$O$6/O9*10000</f>
        <v>9078.5587714116973</v>
      </c>
      <c r="Q9" s="50">
        <v>2.0057870370370368E-2</v>
      </c>
      <c r="R9" s="60">
        <f>+$Q$6/Q9*10000</f>
        <v>9682.6312752452395</v>
      </c>
      <c r="S9" s="52">
        <f t="shared" si="3"/>
        <v>9852.9411764705874</v>
      </c>
      <c r="T9" s="52">
        <f t="shared" si="4"/>
        <v>9682.6312752452395</v>
      </c>
      <c r="U9" s="52">
        <f t="shared" si="5"/>
        <v>9078.5587714116973</v>
      </c>
      <c r="V9" s="52">
        <f t="shared" si="6"/>
        <v>28614.131223127522</v>
      </c>
      <c r="W9" s="3"/>
      <c r="X9" s="5">
        <f t="shared" si="7"/>
        <v>18704.880744866285</v>
      </c>
      <c r="Y9" s="3"/>
    </row>
    <row r="10" spans="1:25" ht="15.75" x14ac:dyDescent="0.25">
      <c r="A10" s="129">
        <v>3</v>
      </c>
      <c r="B10" s="46" t="s">
        <v>293</v>
      </c>
      <c r="C10" s="64" t="s">
        <v>294</v>
      </c>
      <c r="D10" s="64" t="s">
        <v>58</v>
      </c>
      <c r="E10" s="60">
        <f t="shared" si="0"/>
        <v>27898.13257318033</v>
      </c>
      <c r="F10" s="50">
        <v>1.9976851851851853E-2</v>
      </c>
      <c r="G10" s="60">
        <f t="shared" si="1"/>
        <v>9212.0509849362679</v>
      </c>
      <c r="H10" s="50">
        <v>1.247685185185185E-2</v>
      </c>
      <c r="I10" s="60">
        <f>+$H$6/H10*10000</f>
        <v>9601.1131725417436</v>
      </c>
      <c r="J10" s="52">
        <f t="shared" si="2"/>
        <v>9601.1131725417436</v>
      </c>
      <c r="K10" s="50">
        <v>2.0509259259259258E-2</v>
      </c>
      <c r="L10" s="60">
        <f>+$K$6/K10*10000</f>
        <v>9452.5959367945816</v>
      </c>
      <c r="M10" s="51"/>
      <c r="N10" s="60">
        <v>9453.5211267605628</v>
      </c>
      <c r="O10" s="50">
        <v>2.011574074074074E-2</v>
      </c>
      <c r="P10" s="60">
        <f>+$O$6/O10*10000</f>
        <v>8843.4982738780218</v>
      </c>
      <c r="Q10" s="50">
        <v>2.0543981481481479E-2</v>
      </c>
      <c r="R10" s="60">
        <f>+$Q$6/Q10*10000</f>
        <v>9453.5211267605628</v>
      </c>
      <c r="S10" s="52">
        <f t="shared" si="3"/>
        <v>9601.1131725417436</v>
      </c>
      <c r="T10" s="52">
        <f t="shared" si="4"/>
        <v>9453.5211267605628</v>
      </c>
      <c r="U10" s="52">
        <f t="shared" si="5"/>
        <v>8843.4982738780218</v>
      </c>
      <c r="V10" s="52">
        <f t="shared" si="6"/>
        <v>27898.13257318033</v>
      </c>
      <c r="W10" s="3"/>
      <c r="X10" s="5">
        <f t="shared" si="7"/>
        <v>18813.164157478011</v>
      </c>
      <c r="Y10" s="3"/>
    </row>
    <row r="11" spans="1:25" ht="15.75" x14ac:dyDescent="0.25">
      <c r="A11" s="129">
        <v>4</v>
      </c>
      <c r="B11" s="46" t="s">
        <v>29</v>
      </c>
      <c r="C11" s="64" t="s">
        <v>317</v>
      </c>
      <c r="D11" s="64" t="s">
        <v>58</v>
      </c>
      <c r="E11" s="60">
        <f t="shared" si="0"/>
        <v>25716.912107260978</v>
      </c>
      <c r="F11" s="50">
        <v>2.0902777777777781E-2</v>
      </c>
      <c r="G11" s="60">
        <f t="shared" si="1"/>
        <v>8803.9867109634542</v>
      </c>
      <c r="H11" s="50">
        <v>1.40625E-2</v>
      </c>
      <c r="I11" s="60">
        <f>+$H$6/H11*10000</f>
        <v>8518.5185185185182</v>
      </c>
      <c r="J11" s="52">
        <f t="shared" si="2"/>
        <v>8803.9867109634542</v>
      </c>
      <c r="K11" s="50">
        <v>2.3518518518518518E-2</v>
      </c>
      <c r="L11" s="60">
        <f>+$K$6/K11*10000</f>
        <v>8243.1102362204729</v>
      </c>
      <c r="M11" s="51"/>
      <c r="N11" s="60">
        <v>8649.4845360824711</v>
      </c>
      <c r="O11" s="50">
        <v>2.1527777777777781E-2</v>
      </c>
      <c r="P11" s="60">
        <f>+$O$6/O11*10000</f>
        <v>8263.4408602150525</v>
      </c>
      <c r="Q11" s="50">
        <v>2.2453703703703708E-2</v>
      </c>
      <c r="R11" s="60">
        <f>+$Q$6/Q11*10000</f>
        <v>8649.4845360824711</v>
      </c>
      <c r="S11" s="52">
        <f t="shared" si="3"/>
        <v>8803.9867109634542</v>
      </c>
      <c r="T11" s="52">
        <f t="shared" si="4"/>
        <v>8649.4845360824711</v>
      </c>
      <c r="U11" s="52">
        <f t="shared" si="5"/>
        <v>8263.4408602150525</v>
      </c>
      <c r="V11" s="52">
        <f t="shared" si="6"/>
        <v>25716.912107260978</v>
      </c>
      <c r="W11" s="3"/>
      <c r="X11" s="5">
        <f t="shared" si="7"/>
        <v>17322.505229481972</v>
      </c>
      <c r="Y11" s="3"/>
    </row>
    <row r="12" spans="1:25" ht="15.75" x14ac:dyDescent="0.25">
      <c r="A12" s="129">
        <v>5</v>
      </c>
      <c r="B12" s="46" t="s">
        <v>126</v>
      </c>
      <c r="C12" s="64" t="s">
        <v>102</v>
      </c>
      <c r="D12" s="64" t="s">
        <v>87</v>
      </c>
      <c r="E12" s="60">
        <f t="shared" si="0"/>
        <v>24345.141075475898</v>
      </c>
      <c r="F12" s="50">
        <v>2.4293981481481482E-2</v>
      </c>
      <c r="G12" s="60">
        <f t="shared" si="1"/>
        <v>7575.0357313006189</v>
      </c>
      <c r="H12" s="50">
        <v>1.4143518518518519E-2</v>
      </c>
      <c r="I12" s="60">
        <f>+$H$6/H12*10000</f>
        <v>8469.7217675941065</v>
      </c>
      <c r="J12" s="52">
        <f t="shared" si="2"/>
        <v>8469.7217675941065</v>
      </c>
      <c r="K12" s="50">
        <v>2.4444444444444446E-2</v>
      </c>
      <c r="L12" s="60">
        <f>+$K$6/K12*10000</f>
        <v>7930.8712121212111</v>
      </c>
      <c r="M12" s="51"/>
      <c r="N12" s="60">
        <v>8315.1635282457864</v>
      </c>
      <c r="O12" s="50">
        <v>2.3530092592592592E-2</v>
      </c>
      <c r="P12" s="60">
        <f>+$O$6/O12*10000</f>
        <v>7560.2557796360061</v>
      </c>
      <c r="Q12" s="50">
        <v>2.3356481481481482E-2</v>
      </c>
      <c r="R12" s="60">
        <f>+$Q$6/Q12*10000</f>
        <v>8315.1635282457864</v>
      </c>
      <c r="S12" s="52">
        <f t="shared" si="3"/>
        <v>8469.7217675941065</v>
      </c>
      <c r="T12" s="52">
        <f t="shared" si="4"/>
        <v>8315.1635282457864</v>
      </c>
      <c r="U12" s="52">
        <f t="shared" si="5"/>
        <v>7560.2557796360061</v>
      </c>
      <c r="V12" s="52">
        <f t="shared" si="6"/>
        <v>24345.141075475898</v>
      </c>
      <c r="W12" s="3"/>
      <c r="X12" s="5">
        <f t="shared" si="7"/>
        <v>16044.757498894725</v>
      </c>
      <c r="Y12" s="3"/>
    </row>
    <row r="13" spans="1:25" ht="15.75" x14ac:dyDescent="0.25">
      <c r="A13" s="129">
        <v>6</v>
      </c>
      <c r="B13" s="46" t="s">
        <v>400</v>
      </c>
      <c r="C13" s="64" t="s">
        <v>399</v>
      </c>
      <c r="D13" s="64" t="s">
        <v>87</v>
      </c>
      <c r="E13" s="60">
        <f t="shared" si="0"/>
        <v>15945.561107680025</v>
      </c>
      <c r="F13" s="50">
        <v>2.2499999999999996E-2</v>
      </c>
      <c r="G13" s="60">
        <f t="shared" si="1"/>
        <v>8179.0123456790143</v>
      </c>
      <c r="H13" s="50">
        <v>0</v>
      </c>
      <c r="I13" s="60">
        <v>0</v>
      </c>
      <c r="J13" s="52">
        <f t="shared" si="2"/>
        <v>8179.0123456790143</v>
      </c>
      <c r="K13" s="50"/>
      <c r="L13" s="49">
        <v>0</v>
      </c>
      <c r="M13" s="51"/>
      <c r="N13" s="60"/>
      <c r="O13" s="50">
        <v>2.2905092592592591E-2</v>
      </c>
      <c r="P13" s="60">
        <f>+$O$6/O13*10000</f>
        <v>7766.5487620010108</v>
      </c>
      <c r="Q13" s="51"/>
      <c r="R13" s="49"/>
      <c r="S13" s="52">
        <f t="shared" si="3"/>
        <v>8179.0123456790143</v>
      </c>
      <c r="T13" s="52">
        <f t="shared" si="4"/>
        <v>0</v>
      </c>
      <c r="U13" s="52">
        <f t="shared" si="5"/>
        <v>7766.5487620010108</v>
      </c>
      <c r="V13" s="52">
        <f t="shared" si="6"/>
        <v>15945.561107680025</v>
      </c>
      <c r="W13" s="3"/>
      <c r="X13" s="5">
        <f t="shared" si="7"/>
        <v>8179.0123456790143</v>
      </c>
      <c r="Y13" s="3"/>
    </row>
    <row r="14" spans="1:25" ht="15.75" x14ac:dyDescent="0.25">
      <c r="A14" s="129">
        <v>7</v>
      </c>
      <c r="B14" s="46" t="s">
        <v>536</v>
      </c>
      <c r="C14" s="64" t="s">
        <v>138</v>
      </c>
      <c r="D14" s="64"/>
      <c r="E14" s="60">
        <f t="shared" si="0"/>
        <v>15239.952036769613</v>
      </c>
      <c r="F14" s="50"/>
      <c r="G14" s="49"/>
      <c r="H14" s="50"/>
      <c r="I14" s="49"/>
      <c r="J14" s="52">
        <v>0</v>
      </c>
      <c r="K14" s="50">
        <v>2.7013888888888889E-2</v>
      </c>
      <c r="L14" s="60">
        <f>+$K$6/K14*10000</f>
        <v>7176.5209940017139</v>
      </c>
      <c r="M14" s="51"/>
      <c r="N14" s="60">
        <v>8063.4310427678993</v>
      </c>
      <c r="O14" s="51"/>
      <c r="P14" s="60"/>
      <c r="Q14" s="50">
        <v>2.4085648148148148E-2</v>
      </c>
      <c r="R14" s="60">
        <f>+$Q$6/Q14*10000</f>
        <v>8063.4310427678993</v>
      </c>
      <c r="S14" s="52">
        <f t="shared" si="3"/>
        <v>8063.4310427678993</v>
      </c>
      <c r="T14" s="52">
        <f t="shared" si="4"/>
        <v>7176.5209940017139</v>
      </c>
      <c r="U14" s="52">
        <f t="shared" si="5"/>
        <v>0</v>
      </c>
      <c r="V14" s="52">
        <f t="shared" si="6"/>
        <v>15239.952036769613</v>
      </c>
      <c r="W14" s="3"/>
      <c r="X14" s="5">
        <f t="shared" si="7"/>
        <v>0</v>
      </c>
      <c r="Y14" s="3"/>
    </row>
    <row r="15" spans="1:25" ht="15.75" x14ac:dyDescent="0.25">
      <c r="A15" s="129">
        <v>8</v>
      </c>
      <c r="B15" s="46" t="s">
        <v>37</v>
      </c>
      <c r="C15" s="64" t="s">
        <v>91</v>
      </c>
      <c r="D15" s="64" t="s">
        <v>87</v>
      </c>
      <c r="E15" s="60">
        <f t="shared" si="0"/>
        <v>14012.411625386554</v>
      </c>
      <c r="F15" s="50">
        <v>2.5138888888888891E-2</v>
      </c>
      <c r="G15" s="60">
        <f>+$F$6/F15*10000</f>
        <v>7320.441988950276</v>
      </c>
      <c r="H15" s="50">
        <v>0</v>
      </c>
      <c r="I15" s="60">
        <v>0</v>
      </c>
      <c r="J15" s="52">
        <f t="shared" ref="J15:J28" si="8">LARGE($G15:$I15,1)</f>
        <v>7320.441988950276</v>
      </c>
      <c r="K15" s="50">
        <v>2.8969907407407406E-2</v>
      </c>
      <c r="L15" s="60">
        <f>+$K$6/K15*10000</f>
        <v>6691.9696364362771</v>
      </c>
      <c r="M15" s="51"/>
      <c r="N15" s="60"/>
      <c r="O15" s="51"/>
      <c r="P15" s="60"/>
      <c r="Q15" s="51"/>
      <c r="R15" s="49"/>
      <c r="S15" s="52">
        <f t="shared" si="3"/>
        <v>7320.441988950276</v>
      </c>
      <c r="T15" s="52">
        <f t="shared" si="4"/>
        <v>6691.9696364362771</v>
      </c>
      <c r="U15" s="52">
        <f t="shared" si="5"/>
        <v>0</v>
      </c>
      <c r="V15" s="52">
        <f t="shared" si="6"/>
        <v>14012.411625386554</v>
      </c>
      <c r="W15" s="3"/>
      <c r="X15" s="5">
        <f t="shared" si="7"/>
        <v>7320.441988950276</v>
      </c>
      <c r="Y15" s="3"/>
    </row>
    <row r="16" spans="1:25" ht="15.75" x14ac:dyDescent="0.25">
      <c r="A16" s="129">
        <v>9</v>
      </c>
      <c r="B16" s="46" t="s">
        <v>332</v>
      </c>
      <c r="C16" s="64" t="s">
        <v>226</v>
      </c>
      <c r="D16" s="64" t="s">
        <v>58</v>
      </c>
      <c r="E16" s="60">
        <f t="shared" si="0"/>
        <v>13865.109966505766</v>
      </c>
      <c r="F16" s="50">
        <v>2.7083333333333334E-2</v>
      </c>
      <c r="G16" s="60">
        <f>+$F$6/F16*10000</f>
        <v>6794.8717948717949</v>
      </c>
      <c r="H16" s="50">
        <v>1.7465277777777777E-2</v>
      </c>
      <c r="I16" s="60">
        <f t="shared" ref="I16:I21" si="9">+$H$6/H16*10000</f>
        <v>6858.8469184890655</v>
      </c>
      <c r="J16" s="52">
        <f t="shared" si="8"/>
        <v>6858.8469184890655</v>
      </c>
      <c r="K16" s="50"/>
      <c r="L16" s="49">
        <v>0</v>
      </c>
      <c r="M16" s="51"/>
      <c r="N16" s="60">
        <v>7006.2630480167008</v>
      </c>
      <c r="O16" s="51"/>
      <c r="P16" s="60"/>
      <c r="Q16" s="50">
        <v>2.7719907407407405E-2</v>
      </c>
      <c r="R16" s="60">
        <f>+$Q$6/Q16*10000</f>
        <v>7006.2630480167008</v>
      </c>
      <c r="S16" s="52">
        <f t="shared" si="3"/>
        <v>7006.2630480167008</v>
      </c>
      <c r="T16" s="52">
        <f t="shared" si="4"/>
        <v>6858.8469184890655</v>
      </c>
      <c r="U16" s="52">
        <f t="shared" si="5"/>
        <v>0</v>
      </c>
      <c r="V16" s="52">
        <f t="shared" si="6"/>
        <v>13865.109966505766</v>
      </c>
      <c r="W16" s="3"/>
      <c r="X16" s="5">
        <f t="shared" si="7"/>
        <v>13653.71871336086</v>
      </c>
      <c r="Y16" s="3"/>
    </row>
    <row r="17" spans="1:25" ht="15.75" x14ac:dyDescent="0.25">
      <c r="A17" s="129">
        <v>10</v>
      </c>
      <c r="B17" s="46" t="s">
        <v>330</v>
      </c>
      <c r="C17" s="64" t="s">
        <v>331</v>
      </c>
      <c r="D17" s="64" t="s">
        <v>15</v>
      </c>
      <c r="E17" s="60">
        <f t="shared" si="0"/>
        <v>13210.05533798016</v>
      </c>
      <c r="F17" s="50"/>
      <c r="G17" s="49"/>
      <c r="H17" s="50">
        <v>1.8043981481481484E-2</v>
      </c>
      <c r="I17" s="60">
        <f t="shared" si="9"/>
        <v>6638.8710711994854</v>
      </c>
      <c r="J17" s="52">
        <f t="shared" si="8"/>
        <v>6638.8710711994854</v>
      </c>
      <c r="K17" s="50"/>
      <c r="L17" s="49">
        <v>0</v>
      </c>
      <c r="M17" s="51"/>
      <c r="N17" s="60"/>
      <c r="O17" s="50">
        <v>2.7071759259259257E-2</v>
      </c>
      <c r="P17" s="60">
        <f>+$O$6/O17*10000</f>
        <v>6571.1842667806759</v>
      </c>
      <c r="Q17" s="51"/>
      <c r="R17" s="49"/>
      <c r="S17" s="52">
        <f t="shared" si="3"/>
        <v>6638.8710711994854</v>
      </c>
      <c r="T17" s="52">
        <f t="shared" si="4"/>
        <v>0</v>
      </c>
      <c r="U17" s="52">
        <f t="shared" si="5"/>
        <v>6571.1842667806759</v>
      </c>
      <c r="V17" s="52">
        <f t="shared" si="6"/>
        <v>13210.05533798016</v>
      </c>
      <c r="W17" s="3"/>
      <c r="X17" s="5">
        <f t="shared" si="7"/>
        <v>6638.8710711994854</v>
      </c>
      <c r="Y17" s="3"/>
    </row>
    <row r="18" spans="1:25" ht="15.75" x14ac:dyDescent="0.25">
      <c r="A18" s="129">
        <v>11</v>
      </c>
      <c r="B18" s="46" t="s">
        <v>9</v>
      </c>
      <c r="C18" s="64" t="s">
        <v>215</v>
      </c>
      <c r="D18" s="64" t="s">
        <v>15</v>
      </c>
      <c r="E18" s="60">
        <f t="shared" si="0"/>
        <v>8704.7939444911681</v>
      </c>
      <c r="F18" s="50"/>
      <c r="G18" s="49"/>
      <c r="H18" s="50">
        <v>1.3761574074074074E-2</v>
      </c>
      <c r="I18" s="60">
        <f t="shared" si="9"/>
        <v>8704.7939444911681</v>
      </c>
      <c r="J18" s="52">
        <f t="shared" si="8"/>
        <v>8704.7939444911681</v>
      </c>
      <c r="K18" s="50"/>
      <c r="L18" s="49">
        <v>0</v>
      </c>
      <c r="M18" s="51"/>
      <c r="N18" s="60"/>
      <c r="O18" s="51"/>
      <c r="P18" s="60"/>
      <c r="Q18" s="51"/>
      <c r="R18" s="49"/>
      <c r="S18" s="52">
        <f t="shared" si="3"/>
        <v>8704.7939444911681</v>
      </c>
      <c r="T18" s="52">
        <f t="shared" si="4"/>
        <v>0</v>
      </c>
      <c r="U18" s="52">
        <f t="shared" si="5"/>
        <v>0</v>
      </c>
      <c r="V18" s="52">
        <f t="shared" si="6"/>
        <v>8704.7939444911681</v>
      </c>
      <c r="W18" s="3"/>
      <c r="X18" s="5">
        <f t="shared" si="7"/>
        <v>8704.7939444911681</v>
      </c>
      <c r="Y18" s="3"/>
    </row>
    <row r="19" spans="1:25" ht="15.75" x14ac:dyDescent="0.25">
      <c r="A19" s="129">
        <v>12</v>
      </c>
      <c r="B19" s="46" t="s">
        <v>132</v>
      </c>
      <c r="C19" s="64" t="s">
        <v>302</v>
      </c>
      <c r="D19" s="64" t="s">
        <v>15</v>
      </c>
      <c r="E19" s="60">
        <f t="shared" si="0"/>
        <v>8582.0895522388037</v>
      </c>
      <c r="F19" s="50"/>
      <c r="G19" s="49"/>
      <c r="H19" s="50">
        <v>1.3958333333333335E-2</v>
      </c>
      <c r="I19" s="60">
        <f t="shared" si="9"/>
        <v>8582.0895522388037</v>
      </c>
      <c r="J19" s="52">
        <f t="shared" si="8"/>
        <v>8582.0895522388037</v>
      </c>
      <c r="K19" s="50"/>
      <c r="L19" s="49">
        <v>0</v>
      </c>
      <c r="M19" s="51"/>
      <c r="N19" s="60"/>
      <c r="O19" s="51"/>
      <c r="P19" s="60"/>
      <c r="Q19" s="51"/>
      <c r="R19" s="49"/>
      <c r="S19" s="52">
        <f t="shared" si="3"/>
        <v>8582.0895522388037</v>
      </c>
      <c r="T19" s="52">
        <f t="shared" si="4"/>
        <v>0</v>
      </c>
      <c r="U19" s="52">
        <f t="shared" si="5"/>
        <v>0</v>
      </c>
      <c r="V19" s="52">
        <f t="shared" si="6"/>
        <v>8582.0895522388037</v>
      </c>
      <c r="W19" s="3"/>
      <c r="X19" s="5">
        <f t="shared" si="7"/>
        <v>8582.0895522388037</v>
      </c>
      <c r="Y19" s="3"/>
    </row>
    <row r="20" spans="1:25" ht="15.75" x14ac:dyDescent="0.25">
      <c r="A20" s="129">
        <v>13</v>
      </c>
      <c r="B20" s="46" t="s">
        <v>333</v>
      </c>
      <c r="C20" s="64" t="s">
        <v>334</v>
      </c>
      <c r="D20" s="64" t="s">
        <v>335</v>
      </c>
      <c r="E20" s="60">
        <f t="shared" si="0"/>
        <v>8130.4006284367633</v>
      </c>
      <c r="F20" s="50"/>
      <c r="G20" s="49"/>
      <c r="H20" s="50">
        <v>1.4733796296296295E-2</v>
      </c>
      <c r="I20" s="60">
        <f t="shared" si="9"/>
        <v>8130.4006284367633</v>
      </c>
      <c r="J20" s="52">
        <f t="shared" si="8"/>
        <v>8130.4006284367633</v>
      </c>
      <c r="K20" s="50"/>
      <c r="L20" s="49">
        <v>0</v>
      </c>
      <c r="M20" s="51"/>
      <c r="N20" s="60"/>
      <c r="O20" s="51"/>
      <c r="P20" s="60"/>
      <c r="Q20" s="51"/>
      <c r="R20" s="49"/>
      <c r="S20" s="52">
        <f t="shared" si="3"/>
        <v>8130.4006284367633</v>
      </c>
      <c r="T20" s="52">
        <f t="shared" si="4"/>
        <v>0</v>
      </c>
      <c r="U20" s="52">
        <f t="shared" si="5"/>
        <v>0</v>
      </c>
      <c r="V20" s="52">
        <f t="shared" si="6"/>
        <v>8130.4006284367633</v>
      </c>
      <c r="W20" s="3"/>
      <c r="X20" s="5"/>
      <c r="Y20" s="3"/>
    </row>
    <row r="21" spans="1:25" ht="15.75" x14ac:dyDescent="0.25">
      <c r="A21" s="129">
        <v>14</v>
      </c>
      <c r="B21" s="46" t="s">
        <v>255</v>
      </c>
      <c r="C21" s="64" t="s">
        <v>312</v>
      </c>
      <c r="D21" s="64" t="s">
        <v>15</v>
      </c>
      <c r="E21" s="60">
        <f t="shared" si="0"/>
        <v>7937.116564417177</v>
      </c>
      <c r="F21" s="50"/>
      <c r="G21" s="49"/>
      <c r="H21" s="50">
        <v>1.5092592592592593E-2</v>
      </c>
      <c r="I21" s="60">
        <f t="shared" si="9"/>
        <v>7937.116564417177</v>
      </c>
      <c r="J21" s="52">
        <f t="shared" si="8"/>
        <v>7937.116564417177</v>
      </c>
      <c r="K21" s="50"/>
      <c r="L21" s="49">
        <v>0</v>
      </c>
      <c r="M21" s="51"/>
      <c r="N21" s="60"/>
      <c r="O21" s="51"/>
      <c r="P21" s="60"/>
      <c r="Q21" s="51"/>
      <c r="R21" s="49"/>
      <c r="S21" s="52">
        <f t="shared" si="3"/>
        <v>7937.116564417177</v>
      </c>
      <c r="T21" s="52">
        <f t="shared" si="4"/>
        <v>0</v>
      </c>
      <c r="U21" s="52">
        <f t="shared" si="5"/>
        <v>0</v>
      </c>
      <c r="V21" s="52">
        <f t="shared" si="6"/>
        <v>7937.116564417177</v>
      </c>
      <c r="W21" s="3"/>
      <c r="X21" s="5">
        <f t="shared" si="7"/>
        <v>7937.116564417177</v>
      </c>
      <c r="Y21" s="3"/>
    </row>
    <row r="22" spans="1:25" ht="15.75" x14ac:dyDescent="0.25">
      <c r="A22" s="129">
        <v>15</v>
      </c>
      <c r="B22" s="46" t="s">
        <v>456</v>
      </c>
      <c r="C22" s="64" t="s">
        <v>422</v>
      </c>
      <c r="D22" s="64" t="s">
        <v>58</v>
      </c>
      <c r="E22" s="60">
        <f t="shared" si="0"/>
        <v>7830.1446570228636</v>
      </c>
      <c r="F22" s="50"/>
      <c r="G22" s="49"/>
      <c r="H22" s="50">
        <v>0</v>
      </c>
      <c r="I22" s="60">
        <v>0</v>
      </c>
      <c r="J22" s="52">
        <f t="shared" si="8"/>
        <v>0</v>
      </c>
      <c r="K22" s="50"/>
      <c r="L22" s="49">
        <v>0</v>
      </c>
      <c r="M22" s="51"/>
      <c r="N22" s="60">
        <v>7830.1446570228636</v>
      </c>
      <c r="O22" s="51"/>
      <c r="P22" s="60"/>
      <c r="Q22" s="50">
        <v>2.480324074074074E-2</v>
      </c>
      <c r="R22" s="60">
        <f>+$Q$6/Q22*10000</f>
        <v>7830.1446570228636</v>
      </c>
      <c r="S22" s="52">
        <f t="shared" si="3"/>
        <v>7830.1446570228636</v>
      </c>
      <c r="T22" s="52">
        <f t="shared" si="4"/>
        <v>0</v>
      </c>
      <c r="U22" s="52">
        <f t="shared" si="5"/>
        <v>0</v>
      </c>
      <c r="V22" s="52">
        <f t="shared" si="6"/>
        <v>7830.1446570228636</v>
      </c>
      <c r="W22" s="3"/>
      <c r="X22" s="5">
        <f t="shared" si="7"/>
        <v>0</v>
      </c>
      <c r="Y22" s="3"/>
    </row>
    <row r="23" spans="1:25" ht="15.75" x14ac:dyDescent="0.25">
      <c r="A23" s="129">
        <v>16</v>
      </c>
      <c r="B23" s="46" t="s">
        <v>16</v>
      </c>
      <c r="C23" s="64" t="s">
        <v>91</v>
      </c>
      <c r="D23" s="64" t="s">
        <v>301</v>
      </c>
      <c r="E23" s="60">
        <f t="shared" si="0"/>
        <v>7660.9918578830493</v>
      </c>
      <c r="F23" s="50"/>
      <c r="G23" s="49"/>
      <c r="H23" s="50">
        <v>1.5636574074074074E-2</v>
      </c>
      <c r="I23" s="60">
        <f t="shared" ref="I23:I28" si="10">+$H$6/H23*10000</f>
        <v>7660.9918578830493</v>
      </c>
      <c r="J23" s="52">
        <f t="shared" si="8"/>
        <v>7660.9918578830493</v>
      </c>
      <c r="K23" s="50"/>
      <c r="L23" s="49">
        <v>0</v>
      </c>
      <c r="M23" s="51"/>
      <c r="N23" s="60"/>
      <c r="O23" s="51"/>
      <c r="P23" s="60"/>
      <c r="Q23" s="51"/>
      <c r="R23" s="49"/>
      <c r="S23" s="52">
        <f t="shared" si="3"/>
        <v>7660.9918578830493</v>
      </c>
      <c r="T23" s="52">
        <f t="shared" si="4"/>
        <v>0</v>
      </c>
      <c r="U23" s="52">
        <f t="shared" si="5"/>
        <v>0</v>
      </c>
      <c r="V23" s="52">
        <f t="shared" si="6"/>
        <v>7660.9918578830493</v>
      </c>
      <c r="W23" s="3"/>
      <c r="X23" s="5">
        <f t="shared" si="7"/>
        <v>7660.9918578830493</v>
      </c>
      <c r="Y23" s="3"/>
    </row>
    <row r="24" spans="1:25" ht="15.75" x14ac:dyDescent="0.25">
      <c r="A24" s="129">
        <v>17</v>
      </c>
      <c r="B24" s="46" t="s">
        <v>344</v>
      </c>
      <c r="C24" s="64" t="s">
        <v>153</v>
      </c>
      <c r="D24" s="64" t="s">
        <v>345</v>
      </c>
      <c r="E24" s="60">
        <f t="shared" si="0"/>
        <v>7649.6674057649652</v>
      </c>
      <c r="F24" s="50"/>
      <c r="G24" s="49"/>
      <c r="H24" s="50">
        <v>1.5659722222222224E-2</v>
      </c>
      <c r="I24" s="60">
        <f t="shared" si="10"/>
        <v>7649.6674057649652</v>
      </c>
      <c r="J24" s="52">
        <f t="shared" si="8"/>
        <v>7649.6674057649652</v>
      </c>
      <c r="K24" s="50"/>
      <c r="L24" s="49">
        <v>0</v>
      </c>
      <c r="M24" s="51"/>
      <c r="N24" s="60"/>
      <c r="O24" s="51"/>
      <c r="P24" s="60"/>
      <c r="Q24" s="51"/>
      <c r="R24" s="49"/>
      <c r="S24" s="52">
        <f t="shared" si="3"/>
        <v>7649.6674057649652</v>
      </c>
      <c r="T24" s="52">
        <f t="shared" si="4"/>
        <v>0</v>
      </c>
      <c r="U24" s="52">
        <f t="shared" si="5"/>
        <v>0</v>
      </c>
      <c r="V24" s="52">
        <f t="shared" si="6"/>
        <v>7649.6674057649652</v>
      </c>
      <c r="W24" s="3"/>
      <c r="X24" s="5">
        <f t="shared" si="7"/>
        <v>7649.6674057649652</v>
      </c>
      <c r="Y24" s="3"/>
    </row>
    <row r="25" spans="1:25" ht="15.75" x14ac:dyDescent="0.25">
      <c r="A25" s="129">
        <v>18</v>
      </c>
      <c r="B25" s="46" t="s">
        <v>307</v>
      </c>
      <c r="C25" s="64" t="s">
        <v>308</v>
      </c>
      <c r="D25" s="64" t="s">
        <v>309</v>
      </c>
      <c r="E25" s="60">
        <f t="shared" si="0"/>
        <v>7644.0177252584917</v>
      </c>
      <c r="F25" s="50"/>
      <c r="G25" s="49"/>
      <c r="H25" s="50">
        <v>1.5671296296296298E-2</v>
      </c>
      <c r="I25" s="60">
        <f t="shared" si="10"/>
        <v>7644.0177252584917</v>
      </c>
      <c r="J25" s="52">
        <f t="shared" si="8"/>
        <v>7644.0177252584917</v>
      </c>
      <c r="K25" s="50"/>
      <c r="L25" s="49">
        <v>0</v>
      </c>
      <c r="M25" s="51"/>
      <c r="N25" s="60"/>
      <c r="O25" s="51"/>
      <c r="P25" s="60"/>
      <c r="Q25" s="51"/>
      <c r="R25" s="49"/>
      <c r="S25" s="52">
        <f t="shared" si="3"/>
        <v>7644.0177252584917</v>
      </c>
      <c r="T25" s="52">
        <f t="shared" si="4"/>
        <v>0</v>
      </c>
      <c r="U25" s="52">
        <f t="shared" si="5"/>
        <v>0</v>
      </c>
      <c r="V25" s="52">
        <f t="shared" si="6"/>
        <v>7644.0177252584917</v>
      </c>
      <c r="W25" s="3"/>
      <c r="X25" s="5">
        <f t="shared" si="7"/>
        <v>7644.0177252584917</v>
      </c>
      <c r="Y25" s="3"/>
    </row>
    <row r="26" spans="1:25" ht="15.75" x14ac:dyDescent="0.25">
      <c r="A26" s="129">
        <v>19</v>
      </c>
      <c r="B26" s="46" t="s">
        <v>31</v>
      </c>
      <c r="C26" s="64" t="s">
        <v>142</v>
      </c>
      <c r="D26" s="64" t="s">
        <v>269</v>
      </c>
      <c r="E26" s="60">
        <f t="shared" si="0"/>
        <v>7430.0071787508969</v>
      </c>
      <c r="F26" s="50"/>
      <c r="G26" s="49"/>
      <c r="H26" s="50">
        <v>1.6122685185185184E-2</v>
      </c>
      <c r="I26" s="60">
        <f t="shared" si="10"/>
        <v>7430.0071787508969</v>
      </c>
      <c r="J26" s="52">
        <f t="shared" si="8"/>
        <v>7430.0071787508969</v>
      </c>
      <c r="K26" s="50"/>
      <c r="L26" s="49">
        <v>0</v>
      </c>
      <c r="M26" s="51"/>
      <c r="N26" s="60"/>
      <c r="O26" s="51"/>
      <c r="P26" s="60"/>
      <c r="Q26" s="51"/>
      <c r="R26" s="49"/>
      <c r="S26" s="52">
        <f t="shared" si="3"/>
        <v>7430.0071787508969</v>
      </c>
      <c r="T26" s="52">
        <f t="shared" si="4"/>
        <v>0</v>
      </c>
      <c r="U26" s="52">
        <f t="shared" si="5"/>
        <v>0</v>
      </c>
      <c r="V26" s="52">
        <f t="shared" si="6"/>
        <v>7430.0071787508969</v>
      </c>
      <c r="W26" s="3"/>
      <c r="X26" s="5">
        <f t="shared" si="7"/>
        <v>7430.0071787508969</v>
      </c>
      <c r="Y26" s="3"/>
    </row>
    <row r="27" spans="1:25" ht="15.75" x14ac:dyDescent="0.25">
      <c r="A27" s="129">
        <v>20</v>
      </c>
      <c r="B27" s="46" t="s">
        <v>57</v>
      </c>
      <c r="C27" s="64" t="s">
        <v>310</v>
      </c>
      <c r="D27" s="64" t="s">
        <v>311</v>
      </c>
      <c r="E27" s="60">
        <f t="shared" si="0"/>
        <v>7314.4876325088335</v>
      </c>
      <c r="F27" s="50"/>
      <c r="G27" s="49"/>
      <c r="H27" s="50">
        <v>1.6377314814814813E-2</v>
      </c>
      <c r="I27" s="60">
        <f t="shared" si="10"/>
        <v>7314.4876325088335</v>
      </c>
      <c r="J27" s="52">
        <f t="shared" si="8"/>
        <v>7314.4876325088335</v>
      </c>
      <c r="K27" s="50"/>
      <c r="L27" s="49">
        <v>0</v>
      </c>
      <c r="M27" s="51"/>
      <c r="N27" s="60"/>
      <c r="O27" s="51"/>
      <c r="P27" s="60"/>
      <c r="Q27" s="51"/>
      <c r="R27" s="49"/>
      <c r="S27" s="52">
        <f t="shared" si="3"/>
        <v>7314.4876325088335</v>
      </c>
      <c r="T27" s="52">
        <f t="shared" si="4"/>
        <v>0</v>
      </c>
      <c r="U27" s="52">
        <f t="shared" si="5"/>
        <v>0</v>
      </c>
      <c r="V27" s="52">
        <f t="shared" si="6"/>
        <v>7314.4876325088335</v>
      </c>
      <c r="W27" s="3"/>
      <c r="X27" s="5">
        <f t="shared" si="7"/>
        <v>7314.4876325088335</v>
      </c>
      <c r="Y27" s="3"/>
    </row>
    <row r="28" spans="1:25" ht="15.75" x14ac:dyDescent="0.25">
      <c r="A28" s="129">
        <v>21</v>
      </c>
      <c r="B28" s="46" t="s">
        <v>175</v>
      </c>
      <c r="C28" s="64" t="s">
        <v>79</v>
      </c>
      <c r="D28" s="64" t="s">
        <v>304</v>
      </c>
      <c r="E28" s="60">
        <f t="shared" si="0"/>
        <v>7232.7044025157229</v>
      </c>
      <c r="F28" s="50"/>
      <c r="G28" s="49"/>
      <c r="H28" s="50">
        <v>1.6562500000000001E-2</v>
      </c>
      <c r="I28" s="60">
        <f t="shared" si="10"/>
        <v>7232.7044025157229</v>
      </c>
      <c r="J28" s="52">
        <f t="shared" si="8"/>
        <v>7232.7044025157229</v>
      </c>
      <c r="K28" s="50"/>
      <c r="L28" s="49">
        <v>0</v>
      </c>
      <c r="M28" s="51"/>
      <c r="N28" s="60"/>
      <c r="O28" s="51"/>
      <c r="P28" s="60"/>
      <c r="Q28" s="51"/>
      <c r="R28" s="49"/>
      <c r="S28" s="52">
        <f t="shared" si="3"/>
        <v>7232.7044025157229</v>
      </c>
      <c r="T28" s="52">
        <f t="shared" si="4"/>
        <v>0</v>
      </c>
      <c r="U28" s="52">
        <f t="shared" si="5"/>
        <v>0</v>
      </c>
      <c r="V28" s="52">
        <f t="shared" si="6"/>
        <v>7232.7044025157229</v>
      </c>
      <c r="W28" s="3"/>
      <c r="X28" s="5">
        <f t="shared" si="7"/>
        <v>7232.7044025157229</v>
      </c>
      <c r="Y28" s="3"/>
    </row>
    <row r="29" spans="1:25" ht="15.75" x14ac:dyDescent="0.25">
      <c r="A29" s="129">
        <v>22</v>
      </c>
      <c r="B29" s="46" t="s">
        <v>537</v>
      </c>
      <c r="C29" s="64" t="s">
        <v>525</v>
      </c>
      <c r="D29" s="64"/>
      <c r="E29" s="60">
        <f t="shared" si="0"/>
        <v>7094.478829989057</v>
      </c>
      <c r="F29" s="50"/>
      <c r="G29" s="49"/>
      <c r="H29" s="50"/>
      <c r="I29" s="60"/>
      <c r="J29" s="52">
        <v>0</v>
      </c>
      <c r="K29" s="50">
        <v>2.732638888888889E-2</v>
      </c>
      <c r="L29" s="60">
        <f>+$K$6/K29*10000</f>
        <v>7094.4515036001685</v>
      </c>
      <c r="M29" s="51"/>
      <c r="N29" s="60"/>
      <c r="O29" s="51"/>
      <c r="P29" s="60"/>
      <c r="Q29" s="51"/>
      <c r="R29" s="49"/>
      <c r="S29" s="52">
        <f t="shared" si="3"/>
        <v>7094.4515036001685</v>
      </c>
      <c r="T29" s="52">
        <f t="shared" si="4"/>
        <v>2.732638888888889E-2</v>
      </c>
      <c r="U29" s="52">
        <f t="shared" si="5"/>
        <v>0</v>
      </c>
      <c r="V29" s="52">
        <f t="shared" si="6"/>
        <v>7094.478829989057</v>
      </c>
      <c r="W29" s="3"/>
      <c r="X29" s="5">
        <f t="shared" si="7"/>
        <v>0</v>
      </c>
      <c r="Y29" s="3"/>
    </row>
    <row r="30" spans="1:25" ht="15.75" x14ac:dyDescent="0.25">
      <c r="A30" s="129">
        <v>23</v>
      </c>
      <c r="B30" s="46" t="s">
        <v>320</v>
      </c>
      <c r="C30" s="64" t="s">
        <v>61</v>
      </c>
      <c r="D30" s="64"/>
      <c r="E30" s="60">
        <f t="shared" si="0"/>
        <v>7050.4087193460482</v>
      </c>
      <c r="F30" s="50"/>
      <c r="G30" s="49"/>
      <c r="H30" s="50">
        <v>1.699074074074074E-2</v>
      </c>
      <c r="I30" s="60">
        <f>+$H$6/H30*10000</f>
        <v>7050.4087193460482</v>
      </c>
      <c r="J30" s="52">
        <f>LARGE($G30:$I30,1)</f>
        <v>7050.4087193460482</v>
      </c>
      <c r="K30" s="50"/>
      <c r="L30" s="49">
        <v>0</v>
      </c>
      <c r="M30" s="51"/>
      <c r="N30" s="60"/>
      <c r="O30" s="51"/>
      <c r="P30" s="60"/>
      <c r="Q30" s="51"/>
      <c r="R30" s="49"/>
      <c r="S30" s="52">
        <f t="shared" si="3"/>
        <v>7050.4087193460482</v>
      </c>
      <c r="T30" s="52">
        <f t="shared" si="4"/>
        <v>0</v>
      </c>
      <c r="U30" s="52">
        <f t="shared" si="5"/>
        <v>0</v>
      </c>
      <c r="V30" s="52">
        <f t="shared" si="6"/>
        <v>7050.4087193460482</v>
      </c>
      <c r="W30" s="3"/>
      <c r="X30" s="5">
        <f t="shared" si="7"/>
        <v>7050.4087193460482</v>
      </c>
      <c r="Y30" s="3"/>
    </row>
    <row r="31" spans="1:25" ht="15.75" x14ac:dyDescent="0.25">
      <c r="A31" s="129">
        <v>24</v>
      </c>
      <c r="B31" s="46" t="s">
        <v>326</v>
      </c>
      <c r="C31" s="64" t="s">
        <v>268</v>
      </c>
      <c r="D31" s="64" t="s">
        <v>327</v>
      </c>
      <c r="E31" s="60">
        <f t="shared" si="0"/>
        <v>6436.5671641791041</v>
      </c>
      <c r="F31" s="50"/>
      <c r="G31" s="49"/>
      <c r="H31" s="50">
        <v>1.861111111111111E-2</v>
      </c>
      <c r="I31" s="60">
        <f>+$H$6/H31*10000</f>
        <v>6436.5671641791041</v>
      </c>
      <c r="J31" s="52">
        <f>LARGE($G31:$I31,1)</f>
        <v>6436.5671641791041</v>
      </c>
      <c r="K31" s="50"/>
      <c r="L31" s="49">
        <v>0</v>
      </c>
      <c r="M31" s="51"/>
      <c r="N31" s="60"/>
      <c r="O31" s="51"/>
      <c r="P31" s="60"/>
      <c r="Q31" s="51"/>
      <c r="R31" s="49"/>
      <c r="S31" s="52">
        <f t="shared" si="3"/>
        <v>6436.5671641791041</v>
      </c>
      <c r="T31" s="52">
        <f t="shared" si="4"/>
        <v>0</v>
      </c>
      <c r="U31" s="52">
        <f t="shared" si="5"/>
        <v>0</v>
      </c>
      <c r="V31" s="52">
        <f t="shared" si="6"/>
        <v>6436.5671641791041</v>
      </c>
      <c r="W31" s="3"/>
      <c r="X31" s="5">
        <f t="shared" si="7"/>
        <v>6436.5671641791041</v>
      </c>
      <c r="Y31" s="3"/>
    </row>
    <row r="32" spans="1:25" ht="15.75" x14ac:dyDescent="0.25">
      <c r="A32" s="129">
        <v>25</v>
      </c>
      <c r="B32" s="46" t="s">
        <v>336</v>
      </c>
      <c r="C32" s="64" t="s">
        <v>32</v>
      </c>
      <c r="D32" s="64" t="s">
        <v>337</v>
      </c>
      <c r="E32" s="60">
        <f t="shared" si="0"/>
        <v>6131.5165876777246</v>
      </c>
      <c r="F32" s="50"/>
      <c r="G32" s="49"/>
      <c r="H32" s="50">
        <v>1.9537037037037037E-2</v>
      </c>
      <c r="I32" s="60">
        <f>+$H$6/H32*10000</f>
        <v>6131.5165876777246</v>
      </c>
      <c r="J32" s="52">
        <f>LARGE($G32:$I32,1)</f>
        <v>6131.5165876777246</v>
      </c>
      <c r="K32" s="50"/>
      <c r="L32" s="49">
        <v>0</v>
      </c>
      <c r="M32" s="51"/>
      <c r="N32" s="60"/>
      <c r="O32" s="51"/>
      <c r="P32" s="60"/>
      <c r="Q32" s="51"/>
      <c r="R32" s="49"/>
      <c r="S32" s="52">
        <f t="shared" si="3"/>
        <v>6131.5165876777246</v>
      </c>
      <c r="T32" s="52">
        <f t="shared" si="4"/>
        <v>0</v>
      </c>
      <c r="U32" s="52">
        <f t="shared" si="5"/>
        <v>0</v>
      </c>
      <c r="V32" s="52">
        <f t="shared" si="6"/>
        <v>6131.5165876777246</v>
      </c>
      <c r="W32" s="3"/>
      <c r="X32" s="5">
        <f t="shared" si="7"/>
        <v>6131.5165876777246</v>
      </c>
      <c r="Y32" s="3"/>
    </row>
    <row r="33" spans="1:25" ht="15.75" x14ac:dyDescent="0.25">
      <c r="A33" s="129">
        <v>26</v>
      </c>
      <c r="B33" s="46" t="s">
        <v>571</v>
      </c>
      <c r="C33" s="64" t="s">
        <v>190</v>
      </c>
      <c r="D33" s="64" t="s">
        <v>87</v>
      </c>
      <c r="E33" s="60">
        <f t="shared" si="0"/>
        <v>5982.8727131179439</v>
      </c>
      <c r="F33" s="50"/>
      <c r="G33" s="49"/>
      <c r="H33" s="50">
        <v>0</v>
      </c>
      <c r="I33" s="60">
        <v>0</v>
      </c>
      <c r="J33" s="52">
        <f>LARGE($G33:$I33,1)</f>
        <v>0</v>
      </c>
      <c r="K33" s="50"/>
      <c r="L33" s="49">
        <v>0</v>
      </c>
      <c r="M33" s="51"/>
      <c r="N33" s="60"/>
      <c r="O33" s="50">
        <v>2.97337962962963E-2</v>
      </c>
      <c r="P33" s="60">
        <f>+$O$6/O33*10000</f>
        <v>5982.8727131179439</v>
      </c>
      <c r="Q33" s="51"/>
      <c r="R33" s="49"/>
      <c r="S33" s="52">
        <f t="shared" si="3"/>
        <v>0</v>
      </c>
      <c r="T33" s="52">
        <f t="shared" si="4"/>
        <v>0</v>
      </c>
      <c r="U33" s="52">
        <f t="shared" si="5"/>
        <v>5982.8727131179439</v>
      </c>
      <c r="V33" s="52">
        <f t="shared" si="6"/>
        <v>5982.8727131179439</v>
      </c>
      <c r="W33" s="3"/>
      <c r="X33" s="5">
        <f t="shared" si="7"/>
        <v>0</v>
      </c>
      <c r="Y33" s="3"/>
    </row>
    <row r="34" spans="1:25" ht="15.75" x14ac:dyDescent="0.25">
      <c r="A34" s="129"/>
      <c r="B34" s="46"/>
      <c r="C34" s="64"/>
      <c r="D34" s="64"/>
      <c r="E34" s="60"/>
      <c r="F34" s="50"/>
      <c r="G34" s="49"/>
      <c r="H34" s="50">
        <v>0</v>
      </c>
      <c r="I34" s="60">
        <v>0</v>
      </c>
      <c r="J34" s="52">
        <f t="shared" ref="J34" si="11">LARGE($G34:$I34,1)</f>
        <v>0</v>
      </c>
      <c r="K34" s="50"/>
      <c r="L34" s="49">
        <v>0</v>
      </c>
      <c r="M34" s="51"/>
      <c r="N34" s="60"/>
      <c r="O34" s="51"/>
      <c r="P34" s="49"/>
      <c r="Q34" s="51"/>
      <c r="R34" s="49"/>
      <c r="S34" s="52"/>
      <c r="T34" s="52"/>
      <c r="U34" s="52"/>
      <c r="V34" s="52"/>
      <c r="W34" s="3"/>
      <c r="X34" s="3"/>
      <c r="Y34" s="3"/>
    </row>
    <row r="35" spans="1:25" ht="15.75" x14ac:dyDescent="0.25">
      <c r="A35" s="129"/>
      <c r="B35" s="46"/>
      <c r="C35" s="64"/>
      <c r="D35" s="64"/>
      <c r="E35" s="49"/>
      <c r="F35" s="50"/>
      <c r="G35" s="49"/>
      <c r="H35" s="50"/>
      <c r="I35" s="49"/>
      <c r="J35" s="52">
        <v>0</v>
      </c>
      <c r="K35" s="50"/>
      <c r="L35" s="49">
        <v>0</v>
      </c>
      <c r="M35" s="51"/>
      <c r="N35" s="60"/>
      <c r="O35" s="51"/>
      <c r="P35" s="49"/>
      <c r="Q35" s="51"/>
      <c r="R35" s="49"/>
      <c r="S35" s="63"/>
      <c r="T35" s="52"/>
      <c r="U35" s="52"/>
      <c r="V35" s="52"/>
      <c r="W35" s="3"/>
      <c r="X35" s="3"/>
      <c r="Y35" s="3"/>
    </row>
    <row r="36" spans="1:25" ht="15.75" x14ac:dyDescent="0.25">
      <c r="A36" s="128"/>
      <c r="B36" s="71" t="s">
        <v>351</v>
      </c>
      <c r="C36" s="72"/>
      <c r="D36" s="72"/>
      <c r="E36" s="73"/>
      <c r="F36" s="75"/>
      <c r="G36" s="73"/>
      <c r="H36" s="75"/>
      <c r="I36" s="73"/>
      <c r="J36" s="135"/>
      <c r="K36" s="75"/>
      <c r="L36" s="73"/>
      <c r="M36" s="74"/>
      <c r="N36" s="73"/>
      <c r="O36" s="74"/>
      <c r="P36" s="73"/>
      <c r="Q36" s="74"/>
      <c r="R36" s="73"/>
      <c r="S36" s="78"/>
      <c r="T36" s="78"/>
      <c r="U36" s="77"/>
      <c r="V36" s="78"/>
      <c r="W36" s="3"/>
      <c r="X36" s="3"/>
      <c r="Y36" s="3"/>
    </row>
    <row r="37" spans="1:25" ht="15.75" x14ac:dyDescent="0.25">
      <c r="A37" s="128"/>
      <c r="B37" s="79" t="s">
        <v>367</v>
      </c>
      <c r="C37" s="80"/>
      <c r="D37" s="80"/>
      <c r="E37" s="81"/>
      <c r="F37" s="82">
        <v>1.744212962962963E-2</v>
      </c>
      <c r="G37" s="81"/>
      <c r="H37" s="82">
        <v>1.1203703703703704E-2</v>
      </c>
      <c r="I37" s="81"/>
      <c r="J37" s="136"/>
      <c r="K37" s="82">
        <v>1.9027777777777779E-2</v>
      </c>
      <c r="L37" s="81"/>
      <c r="M37" s="84"/>
      <c r="N37" s="81"/>
      <c r="O37" s="82">
        <v>1.8634259259259257E-2</v>
      </c>
      <c r="P37" s="81"/>
      <c r="Q37" s="82">
        <v>1.8749999999999999E-2</v>
      </c>
      <c r="R37" s="81"/>
      <c r="S37" s="86"/>
      <c r="T37" s="86"/>
      <c r="U37" s="85"/>
      <c r="V37" s="86"/>
      <c r="W37" s="3"/>
      <c r="X37" s="3"/>
      <c r="Y37" s="3"/>
    </row>
    <row r="38" spans="1:25" ht="15.75" x14ac:dyDescent="0.25">
      <c r="A38" s="128"/>
      <c r="B38" s="87"/>
      <c r="C38" s="88"/>
      <c r="D38" s="88"/>
      <c r="E38" s="89"/>
      <c r="F38" s="91"/>
      <c r="G38" s="89"/>
      <c r="H38" s="91"/>
      <c r="I38" s="89"/>
      <c r="J38" s="137"/>
      <c r="K38" s="91"/>
      <c r="L38" s="89"/>
      <c r="M38" s="90"/>
      <c r="N38" s="89"/>
      <c r="O38" s="90"/>
      <c r="P38" s="89"/>
      <c r="Q38" s="90"/>
      <c r="R38" s="89"/>
      <c r="S38" s="94"/>
      <c r="T38" s="94"/>
      <c r="U38" s="93"/>
      <c r="V38" s="94"/>
      <c r="W38" s="3"/>
      <c r="X38" s="3"/>
      <c r="Y38" s="3"/>
    </row>
    <row r="39" spans="1:25" ht="15.75" x14ac:dyDescent="0.25">
      <c r="A39" s="128">
        <v>1</v>
      </c>
      <c r="B39" s="79" t="s">
        <v>300</v>
      </c>
      <c r="C39" s="80" t="s">
        <v>206</v>
      </c>
      <c r="D39" s="80"/>
      <c r="E39" s="97">
        <f t="shared" ref="E39:E82" si="12">+V39</f>
        <v>30000</v>
      </c>
      <c r="F39" s="82">
        <v>1.744212962962963E-2</v>
      </c>
      <c r="G39" s="83">
        <f t="shared" ref="G39:G44" si="13">+$F$37/F39*10000</f>
        <v>10000</v>
      </c>
      <c r="H39" s="82">
        <v>1.1203703703703704E-2</v>
      </c>
      <c r="I39" s="97">
        <f t="shared" ref="I39:I48" si="14">+$H$37/H39*10000</f>
        <v>10000</v>
      </c>
      <c r="J39" s="134">
        <f t="shared" ref="J39:J53" si="15">LARGE($G39:$I39,1)</f>
        <v>10000</v>
      </c>
      <c r="K39" s="82">
        <v>1.9027777777777779E-2</v>
      </c>
      <c r="L39" s="97">
        <f t="shared" ref="L39:L50" si="16">+$K$37/K39*10000</f>
        <v>10000</v>
      </c>
      <c r="M39" s="84"/>
      <c r="N39" s="97">
        <f>+R39</f>
        <v>10000</v>
      </c>
      <c r="O39" s="82">
        <v>1.8634259259259257E-2</v>
      </c>
      <c r="P39" s="81">
        <v>10000</v>
      </c>
      <c r="Q39" s="82">
        <v>1.8749999999999999E-2</v>
      </c>
      <c r="R39" s="97">
        <f t="shared" ref="R39:R47" si="17">+$Q$37/Q39*10000</f>
        <v>10000</v>
      </c>
      <c r="S39" s="85">
        <f t="shared" ref="S39:S82" si="18">LARGE($J39:$N39,1)</f>
        <v>10000</v>
      </c>
      <c r="T39" s="85">
        <f t="shared" ref="T39:T82" si="19">LARGE($J39:$N39,2)</f>
        <v>10000</v>
      </c>
      <c r="U39" s="85">
        <f t="shared" ref="U39:U82" si="20">+P39</f>
        <v>10000</v>
      </c>
      <c r="V39" s="85">
        <f t="shared" ref="V39:V82" si="21">SUM(S39:U39)</f>
        <v>30000</v>
      </c>
      <c r="W39" s="3"/>
      <c r="X39" s="5">
        <f t="shared" ref="X39:X82" si="22">+G39+I39</f>
        <v>20000</v>
      </c>
      <c r="Y39" s="3"/>
    </row>
    <row r="40" spans="1:25" ht="15.75" x14ac:dyDescent="0.25">
      <c r="A40" s="128">
        <v>2</v>
      </c>
      <c r="B40" s="79" t="s">
        <v>285</v>
      </c>
      <c r="C40" s="80" t="s">
        <v>286</v>
      </c>
      <c r="D40" s="80" t="s">
        <v>15</v>
      </c>
      <c r="E40" s="97">
        <f t="shared" si="12"/>
        <v>29555.969732487458</v>
      </c>
      <c r="F40" s="82">
        <v>2.0254629629629629E-2</v>
      </c>
      <c r="G40" s="97">
        <f t="shared" si="13"/>
        <v>8611.4285714285725</v>
      </c>
      <c r="H40" s="82">
        <v>1.1354166666666667E-2</v>
      </c>
      <c r="I40" s="97">
        <f t="shared" si="14"/>
        <v>9867.482161060143</v>
      </c>
      <c r="J40" s="134">
        <f t="shared" si="15"/>
        <v>9867.482161060143</v>
      </c>
      <c r="K40" s="82">
        <v>1.9490740740740743E-2</v>
      </c>
      <c r="L40" s="97">
        <f t="shared" si="16"/>
        <v>9762.4703087885973</v>
      </c>
      <c r="M40" s="84"/>
      <c r="N40" s="97">
        <v>9753.1607465382294</v>
      </c>
      <c r="O40" s="82">
        <v>1.877314814814815E-2</v>
      </c>
      <c r="P40" s="97">
        <f t="shared" ref="P40:P49" si="23">+$O$37/O40*10000</f>
        <v>9926.0172626387157</v>
      </c>
      <c r="Q40" s="82">
        <v>1.9224537037037037E-2</v>
      </c>
      <c r="R40" s="97">
        <f t="shared" si="17"/>
        <v>9753.1607465382294</v>
      </c>
      <c r="S40" s="85">
        <f t="shared" si="18"/>
        <v>9867.482161060143</v>
      </c>
      <c r="T40" s="85">
        <f t="shared" si="19"/>
        <v>9762.4703087885973</v>
      </c>
      <c r="U40" s="85">
        <f t="shared" si="20"/>
        <v>9926.0172626387157</v>
      </c>
      <c r="V40" s="85">
        <f t="shared" si="21"/>
        <v>29555.969732487458</v>
      </c>
      <c r="W40" s="3"/>
      <c r="X40" s="5">
        <f t="shared" si="22"/>
        <v>18478.910732488715</v>
      </c>
      <c r="Y40" s="3"/>
    </row>
    <row r="41" spans="1:25" ht="15.75" x14ac:dyDescent="0.25">
      <c r="A41" s="128">
        <v>3</v>
      </c>
      <c r="B41" s="79" t="s">
        <v>303</v>
      </c>
      <c r="C41" s="80" t="s">
        <v>206</v>
      </c>
      <c r="D41" s="80"/>
      <c r="E41" s="97">
        <f t="shared" si="12"/>
        <v>28936.397885476086</v>
      </c>
      <c r="F41" s="82">
        <v>1.9305555555555555E-2</v>
      </c>
      <c r="G41" s="97">
        <f t="shared" si="13"/>
        <v>9034.7721822541971</v>
      </c>
      <c r="H41" s="82">
        <v>1.2442129629629629E-2</v>
      </c>
      <c r="I41" s="97">
        <f t="shared" si="14"/>
        <v>9004.6511627906984</v>
      </c>
      <c r="J41" s="134">
        <f t="shared" si="15"/>
        <v>9034.7721822541971</v>
      </c>
      <c r="K41" s="82">
        <v>2.0069444444444442E-2</v>
      </c>
      <c r="L41" s="97">
        <f t="shared" si="16"/>
        <v>9480.9688581314895</v>
      </c>
      <c r="M41" s="84"/>
      <c r="N41" s="97">
        <v>9529.4117647058811</v>
      </c>
      <c r="O41" s="82">
        <v>1.877314814814815E-2</v>
      </c>
      <c r="P41" s="97">
        <f t="shared" si="23"/>
        <v>9926.0172626387157</v>
      </c>
      <c r="Q41" s="82">
        <v>1.9675925925925927E-2</v>
      </c>
      <c r="R41" s="97">
        <f t="shared" si="17"/>
        <v>9529.4117647058811</v>
      </c>
      <c r="S41" s="85">
        <f t="shared" si="18"/>
        <v>9529.4117647058811</v>
      </c>
      <c r="T41" s="85">
        <f t="shared" si="19"/>
        <v>9480.9688581314895</v>
      </c>
      <c r="U41" s="85">
        <f t="shared" si="20"/>
        <v>9926.0172626387157</v>
      </c>
      <c r="V41" s="85">
        <f t="shared" si="21"/>
        <v>28936.397885476086</v>
      </c>
      <c r="W41" s="3"/>
      <c r="X41" s="5">
        <f t="shared" si="22"/>
        <v>18039.423345044896</v>
      </c>
      <c r="Y41" s="3"/>
    </row>
    <row r="42" spans="1:25" ht="15.75" x14ac:dyDescent="0.25">
      <c r="A42" s="128">
        <v>4</v>
      </c>
      <c r="B42" s="79" t="s">
        <v>138</v>
      </c>
      <c r="C42" s="80" t="s">
        <v>117</v>
      </c>
      <c r="D42" s="80" t="s">
        <v>58</v>
      </c>
      <c r="E42" s="97">
        <f t="shared" si="12"/>
        <v>28886.045386241498</v>
      </c>
      <c r="F42" s="82">
        <v>1.9560185185185184E-2</v>
      </c>
      <c r="G42" s="97">
        <f t="shared" si="13"/>
        <v>8917.1597633136098</v>
      </c>
      <c r="H42" s="82">
        <v>1.2141203703703704E-2</v>
      </c>
      <c r="I42" s="97">
        <f t="shared" si="14"/>
        <v>9227.8360343183977</v>
      </c>
      <c r="J42" s="134">
        <f t="shared" si="15"/>
        <v>9227.8360343183977</v>
      </c>
      <c r="K42" s="82">
        <v>2.0543981481481479E-2</v>
      </c>
      <c r="L42" s="97">
        <f t="shared" si="16"/>
        <v>9261.9718309859163</v>
      </c>
      <c r="M42" s="84"/>
      <c r="N42" s="97">
        <v>9764.9186256781177</v>
      </c>
      <c r="O42" s="82">
        <v>1.8900462962962963E-2</v>
      </c>
      <c r="P42" s="97">
        <f t="shared" si="23"/>
        <v>9859.1549295774639</v>
      </c>
      <c r="Q42" s="82">
        <v>1.9201388888888889E-2</v>
      </c>
      <c r="R42" s="97">
        <f t="shared" si="17"/>
        <v>9764.9186256781177</v>
      </c>
      <c r="S42" s="85">
        <f t="shared" si="18"/>
        <v>9764.9186256781177</v>
      </c>
      <c r="T42" s="85">
        <f t="shared" si="19"/>
        <v>9261.9718309859163</v>
      </c>
      <c r="U42" s="85">
        <f t="shared" si="20"/>
        <v>9859.1549295774639</v>
      </c>
      <c r="V42" s="85">
        <f t="shared" si="21"/>
        <v>28886.045386241498</v>
      </c>
      <c r="W42" s="3"/>
      <c r="X42" s="5">
        <f t="shared" si="22"/>
        <v>18144.995797632007</v>
      </c>
      <c r="Y42" s="3"/>
    </row>
    <row r="43" spans="1:25" ht="15.75" x14ac:dyDescent="0.25">
      <c r="A43" s="128">
        <v>5</v>
      </c>
      <c r="B43" s="79" t="s">
        <v>103</v>
      </c>
      <c r="C43" s="80" t="s">
        <v>217</v>
      </c>
      <c r="D43" s="80" t="s">
        <v>218</v>
      </c>
      <c r="E43" s="97">
        <f t="shared" si="12"/>
        <v>28466.536958389879</v>
      </c>
      <c r="F43" s="82">
        <v>1.8807870370370371E-2</v>
      </c>
      <c r="G43" s="97">
        <f t="shared" si="13"/>
        <v>9273.8461538461543</v>
      </c>
      <c r="H43" s="82">
        <v>1.2442129629629629E-2</v>
      </c>
      <c r="I43" s="97">
        <f t="shared" si="14"/>
        <v>9004.6511627906984</v>
      </c>
      <c r="J43" s="134">
        <f t="shared" si="15"/>
        <v>9273.8461538461543</v>
      </c>
      <c r="K43" s="82">
        <v>2.0104166666666666E-2</v>
      </c>
      <c r="L43" s="97">
        <f t="shared" si="16"/>
        <v>9464.5941278065638</v>
      </c>
      <c r="M43" s="84"/>
      <c r="N43" s="97">
        <v>9050.2793296089385</v>
      </c>
      <c r="O43" s="82">
        <v>1.9155092592592592E-2</v>
      </c>
      <c r="P43" s="97">
        <f t="shared" si="23"/>
        <v>9728.0966767371592</v>
      </c>
      <c r="Q43" s="82">
        <v>2.071759259259259E-2</v>
      </c>
      <c r="R43" s="97">
        <f t="shared" si="17"/>
        <v>9050.2793296089385</v>
      </c>
      <c r="S43" s="85">
        <f t="shared" si="18"/>
        <v>9464.5941278065638</v>
      </c>
      <c r="T43" s="85">
        <f t="shared" si="19"/>
        <v>9273.8461538461543</v>
      </c>
      <c r="U43" s="85">
        <f t="shared" si="20"/>
        <v>9728.0966767371592</v>
      </c>
      <c r="V43" s="85">
        <f t="shared" si="21"/>
        <v>28466.536958389879</v>
      </c>
      <c r="W43" s="3"/>
      <c r="X43" s="5">
        <f t="shared" si="22"/>
        <v>18278.497316636851</v>
      </c>
      <c r="Y43" s="3"/>
    </row>
    <row r="44" spans="1:25" ht="15.75" x14ac:dyDescent="0.25">
      <c r="A44" s="128">
        <v>6</v>
      </c>
      <c r="B44" s="79" t="s">
        <v>305</v>
      </c>
      <c r="C44" s="80" t="s">
        <v>306</v>
      </c>
      <c r="D44" s="80" t="s">
        <v>58</v>
      </c>
      <c r="E44" s="97">
        <f t="shared" si="12"/>
        <v>26698.729105659117</v>
      </c>
      <c r="F44" s="82">
        <v>1.9351851851851853E-2</v>
      </c>
      <c r="G44" s="97">
        <f t="shared" si="13"/>
        <v>9013.1578947368416</v>
      </c>
      <c r="H44" s="82">
        <v>1.2974537037037036E-2</v>
      </c>
      <c r="I44" s="97">
        <f t="shared" si="14"/>
        <v>8635.1471900089218</v>
      </c>
      <c r="J44" s="134">
        <f t="shared" si="15"/>
        <v>9013.1578947368416</v>
      </c>
      <c r="K44" s="82">
        <v>2.101851851851852E-2</v>
      </c>
      <c r="L44" s="97">
        <f t="shared" si="16"/>
        <v>9052.8634361233489</v>
      </c>
      <c r="M44" s="84"/>
      <c r="N44" s="97">
        <v>9010.0111234705219</v>
      </c>
      <c r="O44" s="82">
        <v>2.1585648148148145E-2</v>
      </c>
      <c r="P44" s="97">
        <f t="shared" si="23"/>
        <v>8632.7077747989279</v>
      </c>
      <c r="Q44" s="82">
        <v>2.0810185185185185E-2</v>
      </c>
      <c r="R44" s="97">
        <f t="shared" si="17"/>
        <v>9010.0111234705219</v>
      </c>
      <c r="S44" s="85">
        <f t="shared" si="18"/>
        <v>9052.8634361233489</v>
      </c>
      <c r="T44" s="85">
        <f t="shared" si="19"/>
        <v>9013.1578947368416</v>
      </c>
      <c r="U44" s="85">
        <f t="shared" si="20"/>
        <v>8632.7077747989279</v>
      </c>
      <c r="V44" s="85">
        <f t="shared" si="21"/>
        <v>26698.729105659117</v>
      </c>
      <c r="W44" s="3"/>
      <c r="X44" s="5">
        <f t="shared" si="22"/>
        <v>17648.305084745763</v>
      </c>
      <c r="Y44" s="3"/>
    </row>
    <row r="45" spans="1:25" ht="15.75" x14ac:dyDescent="0.25">
      <c r="A45" s="128">
        <v>7</v>
      </c>
      <c r="B45" s="79" t="s">
        <v>298</v>
      </c>
      <c r="C45" s="80" t="s">
        <v>76</v>
      </c>
      <c r="D45" s="80" t="s">
        <v>77</v>
      </c>
      <c r="E45" s="97">
        <f t="shared" si="12"/>
        <v>24699.166996587548</v>
      </c>
      <c r="F45" s="82"/>
      <c r="G45" s="81"/>
      <c r="H45" s="82">
        <v>1.4293981481481482E-2</v>
      </c>
      <c r="I45" s="97">
        <f t="shared" si="14"/>
        <v>7838.0566801619434</v>
      </c>
      <c r="J45" s="134">
        <f t="shared" si="15"/>
        <v>7838.0566801619434</v>
      </c>
      <c r="K45" s="82">
        <v>2.5127314814814811E-2</v>
      </c>
      <c r="L45" s="97">
        <f t="shared" si="16"/>
        <v>7572.5472132657778</v>
      </c>
      <c r="M45" s="84"/>
      <c r="N45" s="97">
        <v>8329.0488431876602</v>
      </c>
      <c r="O45" s="82">
        <v>2.1840277777777778E-2</v>
      </c>
      <c r="P45" s="97">
        <f t="shared" si="23"/>
        <v>8532.0614732379436</v>
      </c>
      <c r="Q45" s="82">
        <v>2.2511574074074073E-2</v>
      </c>
      <c r="R45" s="97">
        <f t="shared" si="17"/>
        <v>8329.0488431876602</v>
      </c>
      <c r="S45" s="85">
        <f t="shared" si="18"/>
        <v>8329.0488431876602</v>
      </c>
      <c r="T45" s="85">
        <f t="shared" si="19"/>
        <v>7838.0566801619434</v>
      </c>
      <c r="U45" s="85">
        <f t="shared" si="20"/>
        <v>8532.0614732379436</v>
      </c>
      <c r="V45" s="85">
        <f t="shared" si="21"/>
        <v>24699.166996587548</v>
      </c>
      <c r="W45" s="3"/>
      <c r="X45" s="5">
        <f t="shared" si="22"/>
        <v>7838.0566801619434</v>
      </c>
      <c r="Y45" s="3"/>
    </row>
    <row r="46" spans="1:25" ht="15.75" x14ac:dyDescent="0.25">
      <c r="A46" s="128">
        <v>8</v>
      </c>
      <c r="B46" s="79" t="s">
        <v>297</v>
      </c>
      <c r="C46" s="80" t="s">
        <v>2</v>
      </c>
      <c r="D46" s="80" t="s">
        <v>58</v>
      </c>
      <c r="E46" s="97">
        <f t="shared" si="12"/>
        <v>24487.791380799637</v>
      </c>
      <c r="F46" s="82"/>
      <c r="G46" s="81"/>
      <c r="H46" s="82">
        <v>1.5127314814814816E-2</v>
      </c>
      <c r="I46" s="97">
        <f t="shared" si="14"/>
        <v>7406.2739097169087</v>
      </c>
      <c r="J46" s="134">
        <f t="shared" si="15"/>
        <v>7406.2739097169087</v>
      </c>
      <c r="K46" s="82">
        <v>2.461805555555556E-2</v>
      </c>
      <c r="L46" s="97">
        <f t="shared" si="16"/>
        <v>7729.1960507757394</v>
      </c>
      <c r="M46" s="84"/>
      <c r="N46" s="97">
        <v>8935.4660783232212</v>
      </c>
      <c r="O46" s="82">
        <v>2.3819444444444445E-2</v>
      </c>
      <c r="P46" s="97">
        <f t="shared" si="23"/>
        <v>7823.1292517006787</v>
      </c>
      <c r="Q46" s="82">
        <v>2.0983796296296296E-2</v>
      </c>
      <c r="R46" s="97">
        <f t="shared" si="17"/>
        <v>8935.4660783232212</v>
      </c>
      <c r="S46" s="85">
        <f t="shared" si="18"/>
        <v>8935.4660783232212</v>
      </c>
      <c r="T46" s="85">
        <f t="shared" si="19"/>
        <v>7729.1960507757394</v>
      </c>
      <c r="U46" s="85">
        <f t="shared" si="20"/>
        <v>7823.1292517006787</v>
      </c>
      <c r="V46" s="85">
        <f t="shared" si="21"/>
        <v>24487.791380799637</v>
      </c>
      <c r="W46" s="3"/>
      <c r="X46" s="5">
        <f t="shared" si="22"/>
        <v>7406.2739097169087</v>
      </c>
      <c r="Y46" s="3"/>
    </row>
    <row r="47" spans="1:25" ht="15.75" x14ac:dyDescent="0.25">
      <c r="A47" s="128">
        <v>9</v>
      </c>
      <c r="B47" s="79" t="s">
        <v>324</v>
      </c>
      <c r="C47" s="80" t="s">
        <v>325</v>
      </c>
      <c r="D47" s="80" t="s">
        <v>87</v>
      </c>
      <c r="E47" s="97">
        <f t="shared" si="12"/>
        <v>24130.376706426679</v>
      </c>
      <c r="F47" s="82">
        <v>2.1585648148148145E-2</v>
      </c>
      <c r="G47" s="97">
        <f>+$F$37/F47*10000</f>
        <v>8080.4289544235944</v>
      </c>
      <c r="H47" s="82">
        <v>1.4108796296296295E-2</v>
      </c>
      <c r="I47" s="97">
        <f t="shared" si="14"/>
        <v>7940.9351927809694</v>
      </c>
      <c r="J47" s="134">
        <f t="shared" si="15"/>
        <v>8080.4289544235944</v>
      </c>
      <c r="K47" s="82">
        <v>2.4479166666666666E-2</v>
      </c>
      <c r="L47" s="97">
        <f t="shared" si="16"/>
        <v>7773.0496453900714</v>
      </c>
      <c r="M47" s="84"/>
      <c r="N47" s="97">
        <v>7906.2957540263542</v>
      </c>
      <c r="O47" s="82">
        <v>2.2881944444444444E-2</v>
      </c>
      <c r="P47" s="97">
        <f t="shared" si="23"/>
        <v>8143.6519979767309</v>
      </c>
      <c r="Q47" s="82">
        <v>2.3715277777777776E-2</v>
      </c>
      <c r="R47" s="97">
        <f t="shared" si="17"/>
        <v>7906.2957540263542</v>
      </c>
      <c r="S47" s="85">
        <f t="shared" si="18"/>
        <v>8080.4289544235944</v>
      </c>
      <c r="T47" s="85">
        <f t="shared" si="19"/>
        <v>7906.2957540263542</v>
      </c>
      <c r="U47" s="85">
        <f t="shared" si="20"/>
        <v>8143.6519979767309</v>
      </c>
      <c r="V47" s="85">
        <f t="shared" si="21"/>
        <v>24130.376706426679</v>
      </c>
      <c r="W47" s="3"/>
      <c r="X47" s="5">
        <f t="shared" si="22"/>
        <v>16021.364147204564</v>
      </c>
      <c r="Y47" s="3"/>
    </row>
    <row r="48" spans="1:25" ht="15.75" x14ac:dyDescent="0.25">
      <c r="A48" s="128">
        <v>10</v>
      </c>
      <c r="B48" s="79" t="s">
        <v>120</v>
      </c>
      <c r="C48" s="80" t="s">
        <v>321</v>
      </c>
      <c r="D48" s="80" t="s">
        <v>87</v>
      </c>
      <c r="E48" s="97">
        <f t="shared" si="12"/>
        <v>23626.946460435283</v>
      </c>
      <c r="F48" s="82">
        <v>2.1956018518518517E-2</v>
      </c>
      <c r="G48" s="97">
        <f>+$F$37/F48*10000</f>
        <v>7944.1222983658417</v>
      </c>
      <c r="H48" s="82">
        <v>1.6030092592592592E-2</v>
      </c>
      <c r="I48" s="97">
        <f t="shared" si="14"/>
        <v>6989.1696750902529</v>
      </c>
      <c r="J48" s="134">
        <f t="shared" si="15"/>
        <v>7944.1222983658417</v>
      </c>
      <c r="K48" s="82">
        <v>2.5462962962962962E-2</v>
      </c>
      <c r="L48" s="97">
        <f t="shared" si="16"/>
        <v>7472.727272727273</v>
      </c>
      <c r="M48" s="84"/>
      <c r="N48" s="97"/>
      <c r="O48" s="82">
        <v>2.269675925925926E-2</v>
      </c>
      <c r="P48" s="97">
        <f t="shared" si="23"/>
        <v>8210.0968893421705</v>
      </c>
      <c r="Q48" s="84"/>
      <c r="R48" s="81"/>
      <c r="S48" s="85">
        <f t="shared" si="18"/>
        <v>7944.1222983658417</v>
      </c>
      <c r="T48" s="85">
        <f t="shared" si="19"/>
        <v>7472.727272727273</v>
      </c>
      <c r="U48" s="85">
        <f t="shared" si="20"/>
        <v>8210.0968893421705</v>
      </c>
      <c r="V48" s="85">
        <f t="shared" si="21"/>
        <v>23626.946460435283</v>
      </c>
      <c r="W48" s="3"/>
      <c r="X48" s="5">
        <f t="shared" si="22"/>
        <v>14933.291973456095</v>
      </c>
      <c r="Y48" s="3"/>
    </row>
    <row r="49" spans="1:25" ht="15.75" x14ac:dyDescent="0.25">
      <c r="A49" s="128">
        <v>11</v>
      </c>
      <c r="B49" s="79" t="s">
        <v>283</v>
      </c>
      <c r="C49" s="80" t="s">
        <v>409</v>
      </c>
      <c r="D49" s="80" t="s">
        <v>87</v>
      </c>
      <c r="E49" s="97">
        <f t="shared" si="12"/>
        <v>18648.322105723815</v>
      </c>
      <c r="F49" s="82">
        <v>2.8703703703703703E-2</v>
      </c>
      <c r="G49" s="97">
        <f>+$F$37/F49*10000</f>
        <v>6076.6129032258068</v>
      </c>
      <c r="H49" s="82"/>
      <c r="I49" s="97"/>
      <c r="J49" s="134">
        <f t="shared" si="15"/>
        <v>6076.6129032258068</v>
      </c>
      <c r="K49" s="82">
        <v>3.1956018518518516E-2</v>
      </c>
      <c r="L49" s="97">
        <f t="shared" si="16"/>
        <v>5954.364360738864</v>
      </c>
      <c r="M49" s="84"/>
      <c r="N49" s="97"/>
      <c r="O49" s="82">
        <v>2.8159722222222221E-2</v>
      </c>
      <c r="P49" s="97">
        <f t="shared" si="23"/>
        <v>6617.3448417591444</v>
      </c>
      <c r="Q49" s="84"/>
      <c r="R49" s="81"/>
      <c r="S49" s="85">
        <f t="shared" si="18"/>
        <v>6076.6129032258068</v>
      </c>
      <c r="T49" s="85">
        <f t="shared" si="19"/>
        <v>5954.364360738864</v>
      </c>
      <c r="U49" s="85">
        <f t="shared" si="20"/>
        <v>6617.3448417591444</v>
      </c>
      <c r="V49" s="85">
        <f t="shared" si="21"/>
        <v>18648.322105723815</v>
      </c>
      <c r="W49" s="3"/>
      <c r="X49" s="5">
        <f t="shared" si="22"/>
        <v>6076.6129032258068</v>
      </c>
      <c r="Y49" s="3"/>
    </row>
    <row r="50" spans="1:25" ht="15.75" x14ac:dyDescent="0.25">
      <c r="A50" s="128">
        <v>12</v>
      </c>
      <c r="B50" s="79" t="s">
        <v>103</v>
      </c>
      <c r="C50" s="80" t="s">
        <v>299</v>
      </c>
      <c r="D50" s="80" t="s">
        <v>87</v>
      </c>
      <c r="E50" s="97">
        <f t="shared" si="12"/>
        <v>18486.029356138344</v>
      </c>
      <c r="F50" s="82">
        <v>2.0196759259259258E-2</v>
      </c>
      <c r="G50" s="97">
        <f>+$F$37/F50*10000</f>
        <v>8636.1031518624659</v>
      </c>
      <c r="H50" s="82">
        <v>1.2418981481481482E-2</v>
      </c>
      <c r="I50" s="97">
        <f>+$H$37/H50*10000</f>
        <v>9021.4352283317785</v>
      </c>
      <c r="J50" s="134">
        <f t="shared" si="15"/>
        <v>9021.4352283317785</v>
      </c>
      <c r="K50" s="82">
        <v>2.0104166666666666E-2</v>
      </c>
      <c r="L50" s="97">
        <f t="shared" si="16"/>
        <v>9464.5941278065638</v>
      </c>
      <c r="M50" s="84"/>
      <c r="N50" s="97"/>
      <c r="O50" s="84"/>
      <c r="P50" s="97"/>
      <c r="Q50" s="84"/>
      <c r="R50" s="81"/>
      <c r="S50" s="85">
        <f t="shared" si="18"/>
        <v>9464.5941278065638</v>
      </c>
      <c r="T50" s="85">
        <f t="shared" si="19"/>
        <v>9021.4352283317785</v>
      </c>
      <c r="U50" s="85">
        <f t="shared" si="20"/>
        <v>0</v>
      </c>
      <c r="V50" s="85">
        <f t="shared" si="21"/>
        <v>18486.029356138344</v>
      </c>
      <c r="W50" s="3"/>
      <c r="X50" s="5">
        <f t="shared" si="22"/>
        <v>17657.538380194244</v>
      </c>
      <c r="Y50" s="3"/>
    </row>
    <row r="51" spans="1:25" ht="15.75" x14ac:dyDescent="0.25">
      <c r="A51" s="128">
        <v>13</v>
      </c>
      <c r="B51" s="79" t="s">
        <v>290</v>
      </c>
      <c r="C51" s="80" t="s">
        <v>232</v>
      </c>
      <c r="D51" s="80" t="s">
        <v>15</v>
      </c>
      <c r="E51" s="97">
        <f t="shared" si="12"/>
        <v>18264.75223493751</v>
      </c>
      <c r="F51" s="82">
        <v>1.9884259259259258E-2</v>
      </c>
      <c r="G51" s="97">
        <f>+$F$37/F51*10000</f>
        <v>8771.8277066356241</v>
      </c>
      <c r="H51" s="82">
        <v>1.3136574074074077E-2</v>
      </c>
      <c r="I51" s="97">
        <f>+$H$37/H51*10000</f>
        <v>8528.6343612334786</v>
      </c>
      <c r="J51" s="134">
        <f t="shared" si="15"/>
        <v>8771.8277066356241</v>
      </c>
      <c r="K51" s="82"/>
      <c r="L51" s="97">
        <v>0</v>
      </c>
      <c r="M51" s="84"/>
      <c r="N51" s="97"/>
      <c r="O51" s="82">
        <v>1.9629629629629629E-2</v>
      </c>
      <c r="P51" s="97">
        <f>+$O$37/O51*10000</f>
        <v>9492.9245283018863</v>
      </c>
      <c r="Q51" s="84"/>
      <c r="R51" s="81"/>
      <c r="S51" s="85">
        <f t="shared" si="18"/>
        <v>8771.8277066356241</v>
      </c>
      <c r="T51" s="85">
        <f t="shared" si="19"/>
        <v>0</v>
      </c>
      <c r="U51" s="85">
        <f t="shared" si="20"/>
        <v>9492.9245283018863</v>
      </c>
      <c r="V51" s="85">
        <f t="shared" si="21"/>
        <v>18264.75223493751</v>
      </c>
      <c r="W51" s="3"/>
      <c r="X51" s="5">
        <f t="shared" si="22"/>
        <v>17300.462067869103</v>
      </c>
      <c r="Y51" s="3"/>
    </row>
    <row r="52" spans="1:25" ht="15.75" x14ac:dyDescent="0.25">
      <c r="A52" s="128">
        <v>14</v>
      </c>
      <c r="B52" s="79" t="s">
        <v>295</v>
      </c>
      <c r="C52" s="80" t="s">
        <v>194</v>
      </c>
      <c r="D52" s="80" t="s">
        <v>296</v>
      </c>
      <c r="E52" s="97">
        <f t="shared" si="12"/>
        <v>17633.395638629281</v>
      </c>
      <c r="F52" s="82"/>
      <c r="G52" s="81"/>
      <c r="H52" s="82">
        <v>1.238425925925926E-2</v>
      </c>
      <c r="I52" s="97">
        <f>+$H$37/H52*10000</f>
        <v>9046.7289719626169</v>
      </c>
      <c r="J52" s="134">
        <f t="shared" si="15"/>
        <v>9046.7289719626169</v>
      </c>
      <c r="K52" s="82"/>
      <c r="L52" s="97">
        <v>0</v>
      </c>
      <c r="M52" s="84"/>
      <c r="N52" s="97"/>
      <c r="O52" s="82">
        <v>2.1701388888888892E-2</v>
      </c>
      <c r="P52" s="97">
        <f>+$O$37/O52*10000</f>
        <v>8586.6666666666642</v>
      </c>
      <c r="Q52" s="84"/>
      <c r="R52" s="81"/>
      <c r="S52" s="85">
        <f t="shared" si="18"/>
        <v>9046.7289719626169</v>
      </c>
      <c r="T52" s="85">
        <f t="shared" si="19"/>
        <v>0</v>
      </c>
      <c r="U52" s="85">
        <f t="shared" si="20"/>
        <v>8586.6666666666642</v>
      </c>
      <c r="V52" s="85">
        <f t="shared" si="21"/>
        <v>17633.395638629281</v>
      </c>
      <c r="W52" s="3"/>
      <c r="X52" s="5">
        <f t="shared" si="22"/>
        <v>9046.7289719626169</v>
      </c>
      <c r="Y52" s="3"/>
    </row>
    <row r="53" spans="1:25" ht="15.75" x14ac:dyDescent="0.25">
      <c r="A53" s="128">
        <v>15</v>
      </c>
      <c r="B53" s="79" t="s">
        <v>401</v>
      </c>
      <c r="C53" s="80" t="s">
        <v>402</v>
      </c>
      <c r="D53" s="80" t="s">
        <v>403</v>
      </c>
      <c r="E53" s="97">
        <f t="shared" si="12"/>
        <v>17630.425651100522</v>
      </c>
      <c r="F53" s="82">
        <v>2.0474537037037038E-2</v>
      </c>
      <c r="G53" s="97">
        <f>+$F$37/F53*10000</f>
        <v>8518.937252685133</v>
      </c>
      <c r="H53" s="82"/>
      <c r="I53" s="97"/>
      <c r="J53" s="134">
        <f t="shared" si="15"/>
        <v>8518.937252685133</v>
      </c>
      <c r="K53" s="82"/>
      <c r="L53" s="97">
        <v>0</v>
      </c>
      <c r="M53" s="84"/>
      <c r="N53" s="97"/>
      <c r="O53" s="82">
        <v>2.045138888888889E-2</v>
      </c>
      <c r="P53" s="97">
        <f>+$O$37/O53*10000</f>
        <v>9111.4883984153912</v>
      </c>
      <c r="Q53" s="84"/>
      <c r="R53" s="81"/>
      <c r="S53" s="85">
        <f t="shared" si="18"/>
        <v>8518.937252685133</v>
      </c>
      <c r="T53" s="85">
        <f t="shared" si="19"/>
        <v>0</v>
      </c>
      <c r="U53" s="85">
        <f t="shared" si="20"/>
        <v>9111.4883984153912</v>
      </c>
      <c r="V53" s="85">
        <f t="shared" si="21"/>
        <v>17630.425651100522</v>
      </c>
      <c r="W53" s="3"/>
      <c r="X53" s="5">
        <f t="shared" si="22"/>
        <v>8518.937252685133</v>
      </c>
      <c r="Y53" s="3"/>
    </row>
    <row r="54" spans="1:25" ht="15.75" x14ac:dyDescent="0.25">
      <c r="A54" s="128">
        <v>16</v>
      </c>
      <c r="B54" s="79" t="s">
        <v>290</v>
      </c>
      <c r="C54" s="80" t="s">
        <v>514</v>
      </c>
      <c r="D54" s="80"/>
      <c r="E54" s="97">
        <f t="shared" si="12"/>
        <v>17560.073616223352</v>
      </c>
      <c r="F54" s="82"/>
      <c r="G54" s="81"/>
      <c r="H54" s="82"/>
      <c r="I54" s="97"/>
      <c r="J54" s="134">
        <v>0</v>
      </c>
      <c r="K54" s="82">
        <v>2.2037037037037036E-2</v>
      </c>
      <c r="L54" s="97">
        <f>+$K$37/K54*10000</f>
        <v>8634.4537815126059</v>
      </c>
      <c r="M54" s="84"/>
      <c r="N54" s="97">
        <v>8925.6198347107438</v>
      </c>
      <c r="O54" s="84"/>
      <c r="P54" s="97"/>
      <c r="Q54" s="82">
        <v>2.1006944444444443E-2</v>
      </c>
      <c r="R54" s="97">
        <f>+$Q$37/Q54*10000</f>
        <v>8925.6198347107438</v>
      </c>
      <c r="S54" s="85">
        <f t="shared" si="18"/>
        <v>8925.6198347107438</v>
      </c>
      <c r="T54" s="85">
        <f t="shared" si="19"/>
        <v>8634.4537815126059</v>
      </c>
      <c r="U54" s="85">
        <f t="shared" si="20"/>
        <v>0</v>
      </c>
      <c r="V54" s="85">
        <f t="shared" si="21"/>
        <v>17560.073616223352</v>
      </c>
      <c r="W54" s="3"/>
      <c r="X54" s="5">
        <f t="shared" si="22"/>
        <v>0</v>
      </c>
      <c r="Y54" s="3"/>
    </row>
    <row r="55" spans="1:25" ht="15.75" x14ac:dyDescent="0.25">
      <c r="A55" s="128">
        <v>17</v>
      </c>
      <c r="B55" s="79" t="s">
        <v>315</v>
      </c>
      <c r="C55" s="80" t="s">
        <v>316</v>
      </c>
      <c r="D55" s="80" t="s">
        <v>15</v>
      </c>
      <c r="E55" s="97">
        <f t="shared" si="12"/>
        <v>15789.120825070411</v>
      </c>
      <c r="F55" s="82">
        <v>2.2349537037037032E-2</v>
      </c>
      <c r="G55" s="97">
        <f>+$F$37/F55*10000</f>
        <v>7804.2465044018663</v>
      </c>
      <c r="H55" s="82">
        <v>1.4305555555555557E-2</v>
      </c>
      <c r="I55" s="97">
        <f>+$H$37/H55*10000</f>
        <v>7831.7152103559865</v>
      </c>
      <c r="J55" s="134">
        <f>LARGE($G55:$I55,1)</f>
        <v>7831.7152103559865</v>
      </c>
      <c r="K55" s="82">
        <v>2.3912037037037034E-2</v>
      </c>
      <c r="L55" s="97">
        <f>+$K$37/K55*10000</f>
        <v>7957.4056147144256</v>
      </c>
      <c r="M55" s="84"/>
      <c r="N55" s="97"/>
      <c r="O55" s="84"/>
      <c r="P55" s="97"/>
      <c r="Q55" s="84"/>
      <c r="R55" s="81"/>
      <c r="S55" s="85">
        <f t="shared" si="18"/>
        <v>7957.4056147144256</v>
      </c>
      <c r="T55" s="85">
        <f t="shared" si="19"/>
        <v>7831.7152103559865</v>
      </c>
      <c r="U55" s="85">
        <f t="shared" si="20"/>
        <v>0</v>
      </c>
      <c r="V55" s="85">
        <f t="shared" si="21"/>
        <v>15789.120825070411</v>
      </c>
      <c r="W55" s="3"/>
      <c r="X55" s="5"/>
      <c r="Y55" s="3"/>
    </row>
    <row r="56" spans="1:25" ht="15.75" x14ac:dyDescent="0.25">
      <c r="A56" s="128">
        <v>18</v>
      </c>
      <c r="B56" s="79" t="s">
        <v>4</v>
      </c>
      <c r="C56" s="80" t="s">
        <v>318</v>
      </c>
      <c r="D56" s="80" t="s">
        <v>15</v>
      </c>
      <c r="E56" s="97">
        <f t="shared" si="12"/>
        <v>15520.648293830043</v>
      </c>
      <c r="F56" s="82"/>
      <c r="G56" s="81"/>
      <c r="H56" s="82">
        <v>1.5532407407407406E-2</v>
      </c>
      <c r="I56" s="97">
        <f>+$H$37/H56*10000</f>
        <v>7213.1147540983611</v>
      </c>
      <c r="J56" s="134">
        <f>LARGE($G56:$I56,1)</f>
        <v>7213.1147540983611</v>
      </c>
      <c r="K56" s="82"/>
      <c r="L56" s="97">
        <v>0</v>
      </c>
      <c r="M56" s="84"/>
      <c r="N56" s="97"/>
      <c r="O56" s="82">
        <v>2.2430555555555554E-2</v>
      </c>
      <c r="P56" s="97">
        <f>+$O$37/O56*10000</f>
        <v>8307.5335397316812</v>
      </c>
      <c r="Q56" s="84"/>
      <c r="R56" s="81"/>
      <c r="S56" s="85">
        <f t="shared" si="18"/>
        <v>7213.1147540983611</v>
      </c>
      <c r="T56" s="85">
        <f t="shared" si="19"/>
        <v>0</v>
      </c>
      <c r="U56" s="85">
        <f t="shared" si="20"/>
        <v>8307.5335397316812</v>
      </c>
      <c r="V56" s="85">
        <f t="shared" si="21"/>
        <v>15520.648293830043</v>
      </c>
      <c r="W56" s="3"/>
      <c r="X56" s="5">
        <f t="shared" si="22"/>
        <v>7213.1147540983611</v>
      </c>
      <c r="Y56" s="3"/>
    </row>
    <row r="57" spans="1:25" ht="15.75" x14ac:dyDescent="0.25">
      <c r="A57" s="128">
        <v>19</v>
      </c>
      <c r="B57" s="79" t="s">
        <v>322</v>
      </c>
      <c r="C57" s="80" t="s">
        <v>247</v>
      </c>
      <c r="D57" s="80" t="s">
        <v>15</v>
      </c>
      <c r="E57" s="97">
        <f t="shared" si="12"/>
        <v>15336.304492597716</v>
      </c>
      <c r="F57" s="82"/>
      <c r="G57" s="81"/>
      <c r="H57" s="82">
        <v>1.6736111111111111E-2</v>
      </c>
      <c r="I57" s="97">
        <f>+$H$37/H57*10000</f>
        <v>6694.3291839557396</v>
      </c>
      <c r="J57" s="134">
        <f>LARGE($G57:$I57,1)</f>
        <v>6694.3291839557396</v>
      </c>
      <c r="K57" s="82"/>
      <c r="L57" s="97">
        <v>0</v>
      </c>
      <c r="M57" s="84"/>
      <c r="N57" s="97"/>
      <c r="O57" s="82">
        <v>2.1562499999999998E-2</v>
      </c>
      <c r="P57" s="97">
        <f>+$O$37/O57*10000</f>
        <v>8641.9753086419751</v>
      </c>
      <c r="Q57" s="84"/>
      <c r="R57" s="81"/>
      <c r="S57" s="85">
        <f t="shared" si="18"/>
        <v>6694.3291839557396</v>
      </c>
      <c r="T57" s="85">
        <f t="shared" si="19"/>
        <v>0</v>
      </c>
      <c r="U57" s="85">
        <f t="shared" si="20"/>
        <v>8641.9753086419751</v>
      </c>
      <c r="V57" s="85">
        <f t="shared" si="21"/>
        <v>15336.304492597716</v>
      </c>
      <c r="W57" s="3"/>
      <c r="X57" s="5"/>
      <c r="Y57" s="3"/>
    </row>
    <row r="58" spans="1:25" ht="15.75" x14ac:dyDescent="0.25">
      <c r="A58" s="128">
        <v>20</v>
      </c>
      <c r="B58" s="79" t="s">
        <v>319</v>
      </c>
      <c r="C58" s="80" t="s">
        <v>94</v>
      </c>
      <c r="D58" s="80" t="s">
        <v>95</v>
      </c>
      <c r="E58" s="97">
        <f t="shared" si="12"/>
        <v>15097.887926395721</v>
      </c>
      <c r="F58" s="82"/>
      <c r="G58" s="81"/>
      <c r="H58" s="82">
        <v>1.5590277777777778E-2</v>
      </c>
      <c r="I58" s="97">
        <f>+$H$37/H58*10000</f>
        <v>7186.3400148478095</v>
      </c>
      <c r="J58" s="134">
        <f>LARGE($G58:$I58,1)</f>
        <v>7186.3400148478095</v>
      </c>
      <c r="K58" s="82"/>
      <c r="L58" s="97">
        <v>0</v>
      </c>
      <c r="M58" s="84"/>
      <c r="N58" s="97"/>
      <c r="O58" s="82">
        <v>2.3553240740740739E-2</v>
      </c>
      <c r="P58" s="97">
        <f>+$O$37/O58*10000</f>
        <v>7911.5479115479111</v>
      </c>
      <c r="Q58" s="84"/>
      <c r="R58" s="81"/>
      <c r="S58" s="85">
        <f t="shared" si="18"/>
        <v>7186.3400148478095</v>
      </c>
      <c r="T58" s="85">
        <f t="shared" si="19"/>
        <v>0</v>
      </c>
      <c r="U58" s="85">
        <f t="shared" si="20"/>
        <v>7911.5479115479111</v>
      </c>
      <c r="V58" s="85">
        <f t="shared" si="21"/>
        <v>15097.887926395721</v>
      </c>
      <c r="W58" s="3"/>
      <c r="X58" s="5"/>
      <c r="Y58" s="3"/>
    </row>
    <row r="59" spans="1:25" ht="15.75" x14ac:dyDescent="0.25">
      <c r="A59" s="128">
        <v>21</v>
      </c>
      <c r="B59" s="79" t="s">
        <v>542</v>
      </c>
      <c r="C59" s="80" t="s">
        <v>543</v>
      </c>
      <c r="D59" s="80"/>
      <c r="E59" s="97">
        <f t="shared" si="12"/>
        <v>14821.097061899756</v>
      </c>
      <c r="F59" s="82"/>
      <c r="G59" s="97"/>
      <c r="H59" s="82"/>
      <c r="I59" s="97"/>
      <c r="J59" s="134">
        <v>0</v>
      </c>
      <c r="K59" s="82">
        <v>2.5648148148148146E-2</v>
      </c>
      <c r="L59" s="97">
        <f>+$K$37/K59*10000</f>
        <v>7418.7725631768963</v>
      </c>
      <c r="M59" s="84"/>
      <c r="N59" s="97"/>
      <c r="O59" s="82">
        <v>2.5173611111111108E-2</v>
      </c>
      <c r="P59" s="97">
        <f>+$O$37/O59*10000</f>
        <v>7402.2988505747126</v>
      </c>
      <c r="Q59" s="84"/>
      <c r="R59" s="81"/>
      <c r="S59" s="85">
        <f t="shared" si="18"/>
        <v>7418.7725631768963</v>
      </c>
      <c r="T59" s="85">
        <f t="shared" si="19"/>
        <v>2.5648148148148146E-2</v>
      </c>
      <c r="U59" s="85">
        <f t="shared" si="20"/>
        <v>7402.2988505747126</v>
      </c>
      <c r="V59" s="85">
        <f t="shared" si="21"/>
        <v>14821.097061899756</v>
      </c>
      <c r="W59" s="3"/>
      <c r="X59" s="5"/>
      <c r="Y59" s="3"/>
    </row>
    <row r="60" spans="1:25" ht="15.75" x14ac:dyDescent="0.25">
      <c r="A60" s="128">
        <v>22</v>
      </c>
      <c r="B60" s="79" t="s">
        <v>407</v>
      </c>
      <c r="C60" s="80" t="s">
        <v>408</v>
      </c>
      <c r="D60" s="80" t="s">
        <v>87</v>
      </c>
      <c r="E60" s="97">
        <f t="shared" si="12"/>
        <v>14560.999955747611</v>
      </c>
      <c r="F60" s="82">
        <v>2.5127314814814811E-2</v>
      </c>
      <c r="G60" s="97">
        <f>+$F$37/F60*10000</f>
        <v>6941.5016121602957</v>
      </c>
      <c r="H60" s="82"/>
      <c r="I60" s="97"/>
      <c r="J60" s="134">
        <f>LARGE($G60:$I60,1)</f>
        <v>6941.5016121602957</v>
      </c>
      <c r="K60" s="82"/>
      <c r="L60" s="97">
        <v>0</v>
      </c>
      <c r="M60" s="84"/>
      <c r="N60" s="97"/>
      <c r="O60" s="82">
        <v>2.4456018518518519E-2</v>
      </c>
      <c r="P60" s="97">
        <f>+$O$37/O60*10000</f>
        <v>7619.4983435873155</v>
      </c>
      <c r="Q60" s="84"/>
      <c r="R60" s="81"/>
      <c r="S60" s="85">
        <f t="shared" si="18"/>
        <v>6941.5016121602957</v>
      </c>
      <c r="T60" s="85">
        <f t="shared" si="19"/>
        <v>0</v>
      </c>
      <c r="U60" s="85">
        <f t="shared" si="20"/>
        <v>7619.4983435873155</v>
      </c>
      <c r="V60" s="85">
        <f t="shared" si="21"/>
        <v>14560.999955747611</v>
      </c>
      <c r="W60" s="3"/>
      <c r="X60" s="5"/>
      <c r="Y60" s="3"/>
    </row>
    <row r="61" spans="1:25" ht="15.75" x14ac:dyDescent="0.25">
      <c r="A61" s="128">
        <v>23</v>
      </c>
      <c r="B61" s="79" t="s">
        <v>202</v>
      </c>
      <c r="C61" s="80" t="s">
        <v>291</v>
      </c>
      <c r="D61" s="80" t="s">
        <v>292</v>
      </c>
      <c r="E61" s="97">
        <f t="shared" si="12"/>
        <v>9748.2376636455192</v>
      </c>
      <c r="F61" s="82"/>
      <c r="G61" s="81"/>
      <c r="H61" s="82">
        <v>1.1493055555555555E-2</v>
      </c>
      <c r="I61" s="97">
        <f>+$H$37/H61*10000</f>
        <v>9748.2376636455192</v>
      </c>
      <c r="J61" s="134">
        <f>LARGE($G61:$I61,1)</f>
        <v>9748.2376636455192</v>
      </c>
      <c r="K61" s="82"/>
      <c r="L61" s="97">
        <v>0</v>
      </c>
      <c r="M61" s="84"/>
      <c r="N61" s="97"/>
      <c r="O61" s="84"/>
      <c r="P61" s="97"/>
      <c r="Q61" s="84"/>
      <c r="R61" s="81"/>
      <c r="S61" s="85">
        <f t="shared" si="18"/>
        <v>9748.2376636455192</v>
      </c>
      <c r="T61" s="85">
        <f t="shared" si="19"/>
        <v>0</v>
      </c>
      <c r="U61" s="85">
        <f t="shared" si="20"/>
        <v>0</v>
      </c>
      <c r="V61" s="85">
        <f t="shared" si="21"/>
        <v>9748.2376636455192</v>
      </c>
      <c r="W61" s="3"/>
      <c r="X61" s="5">
        <f t="shared" si="22"/>
        <v>9748.2376636455192</v>
      </c>
      <c r="Y61" s="3"/>
    </row>
    <row r="62" spans="1:25" ht="15.75" x14ac:dyDescent="0.25">
      <c r="A62" s="128">
        <v>24</v>
      </c>
      <c r="B62" s="79" t="s">
        <v>287</v>
      </c>
      <c r="C62" s="80" t="s">
        <v>268</v>
      </c>
      <c r="D62" s="80"/>
      <c r="E62" s="97">
        <f t="shared" si="12"/>
        <v>8655.9139784946219</v>
      </c>
      <c r="F62" s="82"/>
      <c r="G62" s="81"/>
      <c r="H62" s="82"/>
      <c r="I62" s="97">
        <v>0</v>
      </c>
      <c r="J62" s="134">
        <f>LARGE($G62:$I62,1)</f>
        <v>0</v>
      </c>
      <c r="K62" s="82"/>
      <c r="L62" s="97">
        <v>0</v>
      </c>
      <c r="M62" s="84"/>
      <c r="N62" s="97"/>
      <c r="O62" s="82">
        <v>2.1527777777777781E-2</v>
      </c>
      <c r="P62" s="97">
        <f>+$O$37/O62*10000</f>
        <v>8655.9139784946219</v>
      </c>
      <c r="Q62" s="84"/>
      <c r="R62" s="81"/>
      <c r="S62" s="85">
        <f t="shared" si="18"/>
        <v>0</v>
      </c>
      <c r="T62" s="85">
        <f t="shared" si="19"/>
        <v>0</v>
      </c>
      <c r="U62" s="85">
        <f t="shared" si="20"/>
        <v>8655.9139784946219</v>
      </c>
      <c r="V62" s="85">
        <f t="shared" si="21"/>
        <v>8655.9139784946219</v>
      </c>
      <c r="W62" s="3"/>
      <c r="X62" s="5">
        <f t="shared" si="22"/>
        <v>0</v>
      </c>
      <c r="Y62" s="3"/>
    </row>
    <row r="63" spans="1:25" ht="15.75" x14ac:dyDescent="0.25">
      <c r="A63" s="128">
        <v>25</v>
      </c>
      <c r="B63" s="79" t="s">
        <v>610</v>
      </c>
      <c r="C63" s="80" t="s">
        <v>142</v>
      </c>
      <c r="D63" s="80"/>
      <c r="E63" s="97">
        <f t="shared" si="12"/>
        <v>8307.6923076923067</v>
      </c>
      <c r="F63" s="82"/>
      <c r="G63" s="81"/>
      <c r="H63" s="82"/>
      <c r="I63" s="97"/>
      <c r="J63" s="134">
        <v>0</v>
      </c>
      <c r="K63" s="82"/>
      <c r="L63" s="97"/>
      <c r="M63" s="84"/>
      <c r="N63" s="97">
        <v>8307.6923076923067</v>
      </c>
      <c r="O63" s="84"/>
      <c r="P63" s="81"/>
      <c r="Q63" s="82">
        <v>2.2569444444444444E-2</v>
      </c>
      <c r="R63" s="97">
        <f>+$Q$37/Q63*10000</f>
        <v>8307.6923076923067</v>
      </c>
      <c r="S63" s="85">
        <f t="shared" si="18"/>
        <v>8307.6923076923067</v>
      </c>
      <c r="T63" s="85">
        <f t="shared" si="19"/>
        <v>0</v>
      </c>
      <c r="U63" s="85">
        <f t="shared" si="20"/>
        <v>0</v>
      </c>
      <c r="V63" s="85">
        <f t="shared" si="21"/>
        <v>8307.6923076923067</v>
      </c>
      <c r="W63" s="3"/>
      <c r="X63" s="5"/>
      <c r="Y63" s="3"/>
    </row>
    <row r="64" spans="1:25" ht="15.75" x14ac:dyDescent="0.25">
      <c r="A64" s="128">
        <v>26</v>
      </c>
      <c r="B64" s="79" t="s">
        <v>93</v>
      </c>
      <c r="C64" s="80" t="s">
        <v>221</v>
      </c>
      <c r="D64" s="80" t="s">
        <v>58</v>
      </c>
      <c r="E64" s="97">
        <f t="shared" si="12"/>
        <v>8210.3477523324855</v>
      </c>
      <c r="F64" s="82"/>
      <c r="G64" s="81"/>
      <c r="H64" s="82">
        <v>1.3645833333333331E-2</v>
      </c>
      <c r="I64" s="97">
        <f>+$H$37/H64*10000</f>
        <v>8210.3477523324855</v>
      </c>
      <c r="J64" s="134">
        <f>LARGE($G64:$I64,1)</f>
        <v>8210.3477523324855</v>
      </c>
      <c r="K64" s="82"/>
      <c r="L64" s="97">
        <v>0</v>
      </c>
      <c r="M64" s="84"/>
      <c r="N64" s="97"/>
      <c r="O64" s="84"/>
      <c r="P64" s="97"/>
      <c r="Q64" s="84"/>
      <c r="R64" s="81"/>
      <c r="S64" s="85">
        <f t="shared" si="18"/>
        <v>8210.3477523324855</v>
      </c>
      <c r="T64" s="85">
        <f t="shared" si="19"/>
        <v>0</v>
      </c>
      <c r="U64" s="85">
        <f t="shared" si="20"/>
        <v>0</v>
      </c>
      <c r="V64" s="85">
        <f t="shared" si="21"/>
        <v>8210.3477523324855</v>
      </c>
      <c r="W64" s="3"/>
      <c r="X64" s="5">
        <f t="shared" si="22"/>
        <v>8210.3477523324855</v>
      </c>
      <c r="Y64" s="3"/>
    </row>
    <row r="65" spans="1:25" ht="15.75" x14ac:dyDescent="0.25">
      <c r="A65" s="128">
        <v>27</v>
      </c>
      <c r="B65" s="79" t="s">
        <v>287</v>
      </c>
      <c r="C65" s="80" t="s">
        <v>288</v>
      </c>
      <c r="D65" s="80" t="s">
        <v>289</v>
      </c>
      <c r="E65" s="97">
        <f t="shared" si="12"/>
        <v>8175.6756756756758</v>
      </c>
      <c r="F65" s="82"/>
      <c r="G65" s="81"/>
      <c r="H65" s="82">
        <v>1.3703703703703704E-2</v>
      </c>
      <c r="I65" s="97">
        <f>+$H$37/H65*10000</f>
        <v>8175.6756756756758</v>
      </c>
      <c r="J65" s="134">
        <f>LARGE($G65:$I65,1)</f>
        <v>8175.6756756756758</v>
      </c>
      <c r="K65" s="82"/>
      <c r="L65" s="97">
        <v>0</v>
      </c>
      <c r="M65" s="84"/>
      <c r="N65" s="97"/>
      <c r="O65" s="84"/>
      <c r="P65" s="97"/>
      <c r="Q65" s="84"/>
      <c r="R65" s="81"/>
      <c r="S65" s="85">
        <f t="shared" si="18"/>
        <v>8175.6756756756758</v>
      </c>
      <c r="T65" s="85">
        <f t="shared" si="19"/>
        <v>0</v>
      </c>
      <c r="U65" s="85">
        <f t="shared" si="20"/>
        <v>0</v>
      </c>
      <c r="V65" s="85">
        <f t="shared" si="21"/>
        <v>8175.6756756756758</v>
      </c>
      <c r="W65" s="3"/>
      <c r="X65" s="5">
        <f t="shared" si="22"/>
        <v>8175.6756756756758</v>
      </c>
      <c r="Y65" s="3"/>
    </row>
    <row r="66" spans="1:25" ht="15.75" x14ac:dyDescent="0.25">
      <c r="A66" s="128">
        <v>28</v>
      </c>
      <c r="B66" s="79" t="s">
        <v>189</v>
      </c>
      <c r="C66" s="80" t="s">
        <v>404</v>
      </c>
      <c r="D66" s="80" t="s">
        <v>87</v>
      </c>
      <c r="E66" s="97">
        <f t="shared" si="12"/>
        <v>8106.5088757396452</v>
      </c>
      <c r="F66" s="82">
        <v>2.1516203703703704E-2</v>
      </c>
      <c r="G66" s="97">
        <f>+$F$37/F66*10000</f>
        <v>8106.5088757396452</v>
      </c>
      <c r="H66" s="82"/>
      <c r="I66" s="97"/>
      <c r="J66" s="134">
        <f>LARGE($G66:$I66,1)</f>
        <v>8106.5088757396452</v>
      </c>
      <c r="K66" s="82"/>
      <c r="L66" s="97">
        <v>0</v>
      </c>
      <c r="M66" s="84"/>
      <c r="N66" s="97"/>
      <c r="O66" s="84"/>
      <c r="P66" s="97"/>
      <c r="Q66" s="84"/>
      <c r="R66" s="81"/>
      <c r="S66" s="85">
        <f t="shared" si="18"/>
        <v>8106.5088757396452</v>
      </c>
      <c r="T66" s="85">
        <f t="shared" si="19"/>
        <v>0</v>
      </c>
      <c r="U66" s="85">
        <f t="shared" si="20"/>
        <v>0</v>
      </c>
      <c r="V66" s="85">
        <f t="shared" si="21"/>
        <v>8106.5088757396452</v>
      </c>
      <c r="W66" s="3"/>
      <c r="X66" s="5">
        <f t="shared" si="22"/>
        <v>8106.5088757396452</v>
      </c>
      <c r="Y66" s="3"/>
    </row>
    <row r="67" spans="1:25" ht="15.75" x14ac:dyDescent="0.25">
      <c r="A67" s="128">
        <v>29</v>
      </c>
      <c r="B67" s="79" t="s">
        <v>59</v>
      </c>
      <c r="C67" s="80" t="s">
        <v>187</v>
      </c>
      <c r="D67" s="80"/>
      <c r="E67" s="97">
        <f t="shared" si="12"/>
        <v>8058.8471405228756</v>
      </c>
      <c r="F67" s="82"/>
      <c r="G67" s="81"/>
      <c r="H67" s="82"/>
      <c r="I67" s="97"/>
      <c r="J67" s="134">
        <v>0</v>
      </c>
      <c r="K67" s="82">
        <v>2.361111111111111E-2</v>
      </c>
      <c r="L67" s="97">
        <f>+$K$37/K67*10000</f>
        <v>8058.8235294117649</v>
      </c>
      <c r="M67" s="84"/>
      <c r="N67" s="97"/>
      <c r="O67" s="84"/>
      <c r="P67" s="97"/>
      <c r="Q67" s="84"/>
      <c r="R67" s="81"/>
      <c r="S67" s="85">
        <f t="shared" si="18"/>
        <v>8058.8235294117649</v>
      </c>
      <c r="T67" s="85">
        <f t="shared" si="19"/>
        <v>2.361111111111111E-2</v>
      </c>
      <c r="U67" s="85">
        <f t="shared" si="20"/>
        <v>0</v>
      </c>
      <c r="V67" s="85">
        <f t="shared" si="21"/>
        <v>8058.8471405228756</v>
      </c>
      <c r="W67" s="3"/>
      <c r="X67" s="5"/>
      <c r="Y67" s="3"/>
    </row>
    <row r="68" spans="1:25" ht="15.75" x14ac:dyDescent="0.25">
      <c r="A68" s="128">
        <v>30</v>
      </c>
      <c r="B68" s="79" t="s">
        <v>538</v>
      </c>
      <c r="C68" s="80" t="s">
        <v>436</v>
      </c>
      <c r="D68" s="80"/>
      <c r="E68" s="97">
        <f t="shared" si="12"/>
        <v>7836.0586008058826</v>
      </c>
      <c r="F68" s="82"/>
      <c r="G68" s="81"/>
      <c r="H68" s="82"/>
      <c r="I68" s="97"/>
      <c r="J68" s="134">
        <v>0</v>
      </c>
      <c r="K68" s="82">
        <v>2.4282407407407409E-2</v>
      </c>
      <c r="L68" s="97">
        <f>+$K$37/K68*10000</f>
        <v>7836.0343183984751</v>
      </c>
      <c r="M68" s="84"/>
      <c r="N68" s="97"/>
      <c r="O68" s="84"/>
      <c r="P68" s="97"/>
      <c r="Q68" s="84"/>
      <c r="R68" s="81"/>
      <c r="S68" s="85">
        <f t="shared" si="18"/>
        <v>7836.0343183984751</v>
      </c>
      <c r="T68" s="85">
        <f t="shared" si="19"/>
        <v>2.4282407407407409E-2</v>
      </c>
      <c r="U68" s="85">
        <f t="shared" si="20"/>
        <v>0</v>
      </c>
      <c r="V68" s="85">
        <f t="shared" si="21"/>
        <v>7836.0586008058826</v>
      </c>
      <c r="W68" s="3"/>
      <c r="X68" s="5"/>
      <c r="Y68" s="3"/>
    </row>
    <row r="69" spans="1:25" ht="15.75" x14ac:dyDescent="0.25">
      <c r="A69" s="128">
        <v>31</v>
      </c>
      <c r="B69" s="79" t="s">
        <v>539</v>
      </c>
      <c r="C69" s="80" t="s">
        <v>113</v>
      </c>
      <c r="D69" s="80"/>
      <c r="E69" s="97">
        <f t="shared" si="12"/>
        <v>7718.3345119327087</v>
      </c>
      <c r="F69" s="82"/>
      <c r="G69" s="81"/>
      <c r="H69" s="82"/>
      <c r="I69" s="97"/>
      <c r="J69" s="134">
        <v>0</v>
      </c>
      <c r="K69" s="82">
        <v>2.4652777777777777E-2</v>
      </c>
      <c r="L69" s="97">
        <f>+$K$37/K69*10000</f>
        <v>7718.3098591549306</v>
      </c>
      <c r="M69" s="84"/>
      <c r="N69" s="97"/>
      <c r="O69" s="84"/>
      <c r="P69" s="97"/>
      <c r="Q69" s="84"/>
      <c r="R69" s="81"/>
      <c r="S69" s="85">
        <f t="shared" si="18"/>
        <v>7718.3098591549306</v>
      </c>
      <c r="T69" s="85">
        <f t="shared" si="19"/>
        <v>2.4652777777777777E-2</v>
      </c>
      <c r="U69" s="85">
        <f t="shared" si="20"/>
        <v>0</v>
      </c>
      <c r="V69" s="85">
        <f t="shared" si="21"/>
        <v>7718.3345119327087</v>
      </c>
      <c r="W69" s="3"/>
      <c r="X69" s="5">
        <f t="shared" si="22"/>
        <v>0</v>
      </c>
      <c r="Y69" s="3"/>
    </row>
    <row r="70" spans="1:25" ht="15.75" x14ac:dyDescent="0.25">
      <c r="A70" s="128">
        <v>32</v>
      </c>
      <c r="B70" s="79" t="s">
        <v>122</v>
      </c>
      <c r="C70" s="80" t="s">
        <v>540</v>
      </c>
      <c r="D70" s="80"/>
      <c r="E70" s="97">
        <f t="shared" si="12"/>
        <v>7714.7126042861555</v>
      </c>
      <c r="F70" s="82"/>
      <c r="G70" s="81"/>
      <c r="H70" s="82"/>
      <c r="I70" s="97"/>
      <c r="J70" s="134">
        <v>0</v>
      </c>
      <c r="K70" s="82">
        <v>2.4664351851851851E-2</v>
      </c>
      <c r="L70" s="97">
        <f>+$K$37/K70*10000</f>
        <v>7714.6879399343034</v>
      </c>
      <c r="M70" s="84"/>
      <c r="N70" s="97"/>
      <c r="O70" s="84"/>
      <c r="P70" s="97"/>
      <c r="Q70" s="84"/>
      <c r="R70" s="81"/>
      <c r="S70" s="85">
        <f t="shared" si="18"/>
        <v>7714.6879399343034</v>
      </c>
      <c r="T70" s="85">
        <f t="shared" si="19"/>
        <v>2.4664351851851851E-2</v>
      </c>
      <c r="U70" s="85">
        <f t="shared" si="20"/>
        <v>0</v>
      </c>
      <c r="V70" s="85">
        <f t="shared" si="21"/>
        <v>7714.7126042861555</v>
      </c>
      <c r="W70" s="3"/>
      <c r="X70" s="5">
        <f t="shared" si="22"/>
        <v>0</v>
      </c>
      <c r="Y70" s="3"/>
    </row>
    <row r="71" spans="1:25" ht="15.75" x14ac:dyDescent="0.25">
      <c r="A71" s="128">
        <v>33</v>
      </c>
      <c r="B71" s="79" t="s">
        <v>189</v>
      </c>
      <c r="C71" s="80" t="s">
        <v>541</v>
      </c>
      <c r="D71" s="80"/>
      <c r="E71" s="97">
        <f t="shared" si="12"/>
        <v>7700.2589026856185</v>
      </c>
      <c r="F71" s="82"/>
      <c r="G71" s="81"/>
      <c r="H71" s="82"/>
      <c r="I71" s="97"/>
      <c r="J71" s="134">
        <v>0</v>
      </c>
      <c r="K71" s="82">
        <v>2.4710648148148148E-2</v>
      </c>
      <c r="L71" s="97">
        <f>+$K$37/K71*10000</f>
        <v>7700.2341920374702</v>
      </c>
      <c r="M71" s="84"/>
      <c r="N71" s="97"/>
      <c r="O71" s="84"/>
      <c r="P71" s="97"/>
      <c r="Q71" s="84"/>
      <c r="R71" s="81"/>
      <c r="S71" s="85">
        <f t="shared" si="18"/>
        <v>7700.2341920374702</v>
      </c>
      <c r="T71" s="85">
        <f t="shared" si="19"/>
        <v>2.4710648148148148E-2</v>
      </c>
      <c r="U71" s="85">
        <f t="shared" si="20"/>
        <v>0</v>
      </c>
      <c r="V71" s="85">
        <f t="shared" si="21"/>
        <v>7700.2589026856185</v>
      </c>
      <c r="W71" s="3"/>
      <c r="X71" s="5"/>
      <c r="Y71" s="3"/>
    </row>
    <row r="72" spans="1:25" ht="15.75" x14ac:dyDescent="0.25">
      <c r="A72" s="128">
        <v>34</v>
      </c>
      <c r="B72" s="79" t="s">
        <v>323</v>
      </c>
      <c r="C72" s="80" t="s">
        <v>5</v>
      </c>
      <c r="D72" s="80" t="s">
        <v>220</v>
      </c>
      <c r="E72" s="97">
        <f t="shared" si="12"/>
        <v>7563.0252100840326</v>
      </c>
      <c r="F72" s="82"/>
      <c r="G72" s="81"/>
      <c r="H72" s="82"/>
      <c r="I72" s="97">
        <v>0</v>
      </c>
      <c r="J72" s="134">
        <f t="shared" ref="J72:J77" si="24">LARGE($G72:$I72,1)</f>
        <v>0</v>
      </c>
      <c r="K72" s="82"/>
      <c r="L72" s="97">
        <v>0</v>
      </c>
      <c r="M72" s="84"/>
      <c r="N72" s="97">
        <v>7563.0252100840326</v>
      </c>
      <c r="O72" s="84"/>
      <c r="P72" s="81"/>
      <c r="Q72" s="82">
        <v>2.479166666666667E-2</v>
      </c>
      <c r="R72" s="97">
        <f>+$Q$37/Q72*10000</f>
        <v>7563.0252100840326</v>
      </c>
      <c r="S72" s="85">
        <f t="shared" si="18"/>
        <v>7563.0252100840326</v>
      </c>
      <c r="T72" s="85">
        <f t="shared" si="19"/>
        <v>0</v>
      </c>
      <c r="U72" s="85">
        <f t="shared" si="20"/>
        <v>0</v>
      </c>
      <c r="V72" s="85">
        <f t="shared" si="21"/>
        <v>7563.0252100840326</v>
      </c>
      <c r="W72" s="3"/>
      <c r="X72" s="5">
        <f t="shared" si="22"/>
        <v>0</v>
      </c>
      <c r="Y72" s="3"/>
    </row>
    <row r="73" spans="1:25" ht="15.75" x14ac:dyDescent="0.25">
      <c r="A73" s="128">
        <v>35</v>
      </c>
      <c r="B73" s="79" t="s">
        <v>313</v>
      </c>
      <c r="C73" s="80" t="s">
        <v>314</v>
      </c>
      <c r="D73" s="80" t="s">
        <v>15</v>
      </c>
      <c r="E73" s="97">
        <f t="shared" si="12"/>
        <v>7503.8759689922472</v>
      </c>
      <c r="F73" s="82"/>
      <c r="G73" s="81"/>
      <c r="H73" s="82">
        <v>1.4930555555555556E-2</v>
      </c>
      <c r="I73" s="97">
        <f>+$H$37/H73*10000</f>
        <v>7503.8759689922472</v>
      </c>
      <c r="J73" s="134">
        <f t="shared" si="24"/>
        <v>7503.8759689922472</v>
      </c>
      <c r="K73" s="82"/>
      <c r="L73" s="97">
        <v>0</v>
      </c>
      <c r="M73" s="84"/>
      <c r="N73" s="97"/>
      <c r="O73" s="84"/>
      <c r="P73" s="97"/>
      <c r="Q73" s="84"/>
      <c r="R73" s="81"/>
      <c r="S73" s="85">
        <f t="shared" si="18"/>
        <v>7503.8759689922472</v>
      </c>
      <c r="T73" s="85">
        <f t="shared" si="19"/>
        <v>0</v>
      </c>
      <c r="U73" s="85">
        <f t="shared" si="20"/>
        <v>0</v>
      </c>
      <c r="V73" s="85">
        <f t="shared" si="21"/>
        <v>7503.8759689922472</v>
      </c>
      <c r="W73" s="3"/>
      <c r="X73" s="5">
        <f t="shared" si="22"/>
        <v>7503.8759689922472</v>
      </c>
      <c r="Y73" s="3"/>
    </row>
    <row r="74" spans="1:25" ht="15.75" x14ac:dyDescent="0.25">
      <c r="A74" s="128">
        <v>36</v>
      </c>
      <c r="B74" s="79" t="s">
        <v>539</v>
      </c>
      <c r="C74" s="80" t="s">
        <v>572</v>
      </c>
      <c r="D74" s="80" t="s">
        <v>387</v>
      </c>
      <c r="E74" s="97">
        <f t="shared" si="12"/>
        <v>7321.5097771714409</v>
      </c>
      <c r="F74" s="82"/>
      <c r="G74" s="81"/>
      <c r="H74" s="82"/>
      <c r="I74" s="97">
        <v>0</v>
      </c>
      <c r="J74" s="134">
        <f t="shared" si="24"/>
        <v>0</v>
      </c>
      <c r="K74" s="82"/>
      <c r="L74" s="97">
        <v>0</v>
      </c>
      <c r="M74" s="84"/>
      <c r="N74" s="97"/>
      <c r="O74" s="82">
        <v>2.5451388888888888E-2</v>
      </c>
      <c r="P74" s="97">
        <f>+$O$37/O74*10000</f>
        <v>7321.5097771714409</v>
      </c>
      <c r="Q74" s="84"/>
      <c r="R74" s="81"/>
      <c r="S74" s="85">
        <f t="shared" si="18"/>
        <v>0</v>
      </c>
      <c r="T74" s="85">
        <f t="shared" si="19"/>
        <v>0</v>
      </c>
      <c r="U74" s="85">
        <f t="shared" si="20"/>
        <v>7321.5097771714409</v>
      </c>
      <c r="V74" s="85">
        <f t="shared" si="21"/>
        <v>7321.5097771714409</v>
      </c>
      <c r="W74" s="3"/>
      <c r="X74" s="5">
        <f t="shared" si="22"/>
        <v>0</v>
      </c>
      <c r="Y74" s="3"/>
    </row>
    <row r="75" spans="1:25" ht="15.75" x14ac:dyDescent="0.25">
      <c r="A75" s="128">
        <v>37</v>
      </c>
      <c r="B75" s="79" t="s">
        <v>259</v>
      </c>
      <c r="C75" s="80" t="s">
        <v>405</v>
      </c>
      <c r="D75" s="80" t="s">
        <v>406</v>
      </c>
      <c r="E75" s="97">
        <f t="shared" si="12"/>
        <v>7224.3528283796741</v>
      </c>
      <c r="F75" s="82">
        <v>2.4143518518518519E-2</v>
      </c>
      <c r="G75" s="97">
        <f>+$F$37/F75*10000</f>
        <v>7224.3528283796741</v>
      </c>
      <c r="H75" s="82"/>
      <c r="I75" s="97"/>
      <c r="J75" s="134">
        <f t="shared" si="24"/>
        <v>7224.3528283796741</v>
      </c>
      <c r="K75" s="82"/>
      <c r="L75" s="97">
        <v>0</v>
      </c>
      <c r="M75" s="84"/>
      <c r="N75" s="97"/>
      <c r="O75" s="84"/>
      <c r="P75" s="97"/>
      <c r="Q75" s="84"/>
      <c r="R75" s="81"/>
      <c r="S75" s="85">
        <f t="shared" si="18"/>
        <v>7224.3528283796741</v>
      </c>
      <c r="T75" s="85">
        <f t="shared" si="19"/>
        <v>0</v>
      </c>
      <c r="U75" s="85">
        <f t="shared" si="20"/>
        <v>0</v>
      </c>
      <c r="V75" s="85">
        <f t="shared" si="21"/>
        <v>7224.3528283796741</v>
      </c>
      <c r="W75" s="3"/>
      <c r="X75" s="5">
        <f t="shared" si="22"/>
        <v>7224.3528283796741</v>
      </c>
      <c r="Y75" s="3"/>
    </row>
    <row r="76" spans="1:25" ht="15.75" x14ac:dyDescent="0.25">
      <c r="A76" s="128">
        <v>38</v>
      </c>
      <c r="B76" s="79" t="s">
        <v>238</v>
      </c>
      <c r="C76" s="80" t="s">
        <v>48</v>
      </c>
      <c r="D76" s="80" t="s">
        <v>346</v>
      </c>
      <c r="E76" s="97">
        <f t="shared" si="12"/>
        <v>6979.0915645277582</v>
      </c>
      <c r="F76" s="82"/>
      <c r="G76" s="81"/>
      <c r="H76" s="82">
        <v>1.6053240740740739E-2</v>
      </c>
      <c r="I76" s="97">
        <f>+$H$37/H76*10000</f>
        <v>6979.0915645277582</v>
      </c>
      <c r="J76" s="134">
        <f t="shared" si="24"/>
        <v>6979.0915645277582</v>
      </c>
      <c r="K76" s="82"/>
      <c r="L76" s="97">
        <v>0</v>
      </c>
      <c r="M76" s="84"/>
      <c r="N76" s="97"/>
      <c r="O76" s="84"/>
      <c r="P76" s="97"/>
      <c r="Q76" s="84"/>
      <c r="R76" s="81"/>
      <c r="S76" s="85">
        <f t="shared" si="18"/>
        <v>6979.0915645277582</v>
      </c>
      <c r="T76" s="85">
        <f t="shared" si="19"/>
        <v>0</v>
      </c>
      <c r="U76" s="85">
        <f t="shared" si="20"/>
        <v>0</v>
      </c>
      <c r="V76" s="85">
        <f t="shared" si="21"/>
        <v>6979.0915645277582</v>
      </c>
      <c r="W76" s="3"/>
      <c r="X76" s="5">
        <f t="shared" si="22"/>
        <v>6979.0915645277582</v>
      </c>
      <c r="Y76" s="3"/>
    </row>
    <row r="77" spans="1:25" ht="15.75" x14ac:dyDescent="0.25">
      <c r="A77" s="128">
        <v>39</v>
      </c>
      <c r="B77" s="79" t="s">
        <v>189</v>
      </c>
      <c r="C77" s="80" t="s">
        <v>338</v>
      </c>
      <c r="D77" s="80" t="s">
        <v>339</v>
      </c>
      <c r="E77" s="97">
        <f t="shared" si="12"/>
        <v>6948.4635634646702</v>
      </c>
      <c r="F77" s="82"/>
      <c r="G77" s="81"/>
      <c r="H77" s="82"/>
      <c r="I77" s="97">
        <v>0</v>
      </c>
      <c r="J77" s="134">
        <f t="shared" si="24"/>
        <v>0</v>
      </c>
      <c r="K77" s="82">
        <v>2.7384259259259257E-2</v>
      </c>
      <c r="L77" s="97">
        <f>+$K$37/K77*10000</f>
        <v>6948.4361792054106</v>
      </c>
      <c r="M77" s="84"/>
      <c r="N77" s="97"/>
      <c r="O77" s="84"/>
      <c r="P77" s="97"/>
      <c r="Q77" s="84"/>
      <c r="R77" s="81"/>
      <c r="S77" s="85">
        <f t="shared" si="18"/>
        <v>6948.4361792054106</v>
      </c>
      <c r="T77" s="85">
        <f t="shared" si="19"/>
        <v>2.7384259259259257E-2</v>
      </c>
      <c r="U77" s="85">
        <f t="shared" si="20"/>
        <v>0</v>
      </c>
      <c r="V77" s="85">
        <f t="shared" si="21"/>
        <v>6948.4635634646702</v>
      </c>
      <c r="W77" s="3"/>
      <c r="X77" s="5">
        <f t="shared" si="22"/>
        <v>0</v>
      </c>
      <c r="Y77" s="3"/>
    </row>
    <row r="78" spans="1:25" ht="15.75" x14ac:dyDescent="0.25">
      <c r="A78" s="128">
        <v>40</v>
      </c>
      <c r="B78" s="79" t="s">
        <v>544</v>
      </c>
      <c r="C78" s="80" t="s">
        <v>507</v>
      </c>
      <c r="D78" s="80"/>
      <c r="E78" s="97">
        <f t="shared" si="12"/>
        <v>6927.9667825976276</v>
      </c>
      <c r="F78" s="82"/>
      <c r="G78" s="81"/>
      <c r="H78" s="82"/>
      <c r="I78" s="97"/>
      <c r="J78" s="134">
        <v>0</v>
      </c>
      <c r="K78" s="82">
        <v>2.7465277777777772E-2</v>
      </c>
      <c r="L78" s="97">
        <f>+$K$37/K78*10000</f>
        <v>6927.9393173198496</v>
      </c>
      <c r="M78" s="84"/>
      <c r="N78" s="97"/>
      <c r="O78" s="84"/>
      <c r="P78" s="97"/>
      <c r="Q78" s="84"/>
      <c r="R78" s="81"/>
      <c r="S78" s="85">
        <f t="shared" si="18"/>
        <v>6927.9393173198496</v>
      </c>
      <c r="T78" s="85">
        <f t="shared" si="19"/>
        <v>2.7465277777777772E-2</v>
      </c>
      <c r="U78" s="85">
        <f t="shared" si="20"/>
        <v>0</v>
      </c>
      <c r="V78" s="85">
        <f t="shared" si="21"/>
        <v>6927.9667825976276</v>
      </c>
      <c r="W78" s="3"/>
      <c r="X78" s="5">
        <f t="shared" si="22"/>
        <v>0</v>
      </c>
      <c r="Y78" s="3"/>
    </row>
    <row r="79" spans="1:25" ht="15.75" x14ac:dyDescent="0.25">
      <c r="A79" s="128">
        <v>41</v>
      </c>
      <c r="B79" s="79" t="s">
        <v>530</v>
      </c>
      <c r="C79" s="80" t="s">
        <v>545</v>
      </c>
      <c r="D79" s="80"/>
      <c r="E79" s="97">
        <f t="shared" si="12"/>
        <v>6779.4095104286007</v>
      </c>
      <c r="F79" s="82"/>
      <c r="G79" s="81"/>
      <c r="H79" s="82"/>
      <c r="I79" s="97"/>
      <c r="J79" s="134">
        <v>0</v>
      </c>
      <c r="K79" s="82">
        <v>2.8067129629629626E-2</v>
      </c>
      <c r="L79" s="97">
        <f>+$K$37/K79*10000</f>
        <v>6779.3814432989711</v>
      </c>
      <c r="M79" s="84"/>
      <c r="N79" s="97"/>
      <c r="O79" s="84"/>
      <c r="P79" s="97"/>
      <c r="Q79" s="84"/>
      <c r="R79" s="81"/>
      <c r="S79" s="85">
        <f t="shared" si="18"/>
        <v>6779.3814432989711</v>
      </c>
      <c r="T79" s="85">
        <f t="shared" si="19"/>
        <v>2.8067129629629626E-2</v>
      </c>
      <c r="U79" s="85">
        <f t="shared" si="20"/>
        <v>0</v>
      </c>
      <c r="V79" s="85">
        <f t="shared" si="21"/>
        <v>6779.4095104286007</v>
      </c>
      <c r="W79" s="3"/>
      <c r="X79" s="5">
        <f t="shared" si="22"/>
        <v>0</v>
      </c>
      <c r="Y79" s="3"/>
    </row>
    <row r="80" spans="1:25" ht="15.75" x14ac:dyDescent="0.25">
      <c r="A80" s="128">
        <v>42</v>
      </c>
      <c r="B80" s="79" t="s">
        <v>328</v>
      </c>
      <c r="C80" s="80" t="s">
        <v>329</v>
      </c>
      <c r="D80" s="80" t="s">
        <v>15</v>
      </c>
      <c r="E80" s="97">
        <f t="shared" si="12"/>
        <v>6639.2318244170092</v>
      </c>
      <c r="F80" s="82"/>
      <c r="G80" s="81"/>
      <c r="H80" s="82">
        <v>1.6875000000000001E-2</v>
      </c>
      <c r="I80" s="97">
        <f>+$H$37/H80*10000</f>
        <v>6639.2318244170092</v>
      </c>
      <c r="J80" s="134">
        <f>LARGE($G80:$I80,1)</f>
        <v>6639.2318244170092</v>
      </c>
      <c r="K80" s="82"/>
      <c r="L80" s="97">
        <v>0</v>
      </c>
      <c r="M80" s="84"/>
      <c r="N80" s="97"/>
      <c r="O80" s="84"/>
      <c r="P80" s="97"/>
      <c r="Q80" s="84"/>
      <c r="R80" s="81"/>
      <c r="S80" s="85">
        <f t="shared" si="18"/>
        <v>6639.2318244170092</v>
      </c>
      <c r="T80" s="85">
        <f t="shared" si="19"/>
        <v>0</v>
      </c>
      <c r="U80" s="85">
        <f t="shared" si="20"/>
        <v>0</v>
      </c>
      <c r="V80" s="85">
        <f t="shared" si="21"/>
        <v>6639.2318244170092</v>
      </c>
      <c r="W80" s="3"/>
      <c r="X80" s="5">
        <f t="shared" si="22"/>
        <v>6639.2318244170092</v>
      </c>
      <c r="Y80" s="3"/>
    </row>
    <row r="81" spans="1:25" ht="15.75" x14ac:dyDescent="0.25">
      <c r="A81" s="128">
        <v>43</v>
      </c>
      <c r="B81" s="79" t="s">
        <v>228</v>
      </c>
      <c r="C81" s="80" t="s">
        <v>264</v>
      </c>
      <c r="D81" s="80" t="s">
        <v>340</v>
      </c>
      <c r="E81" s="97">
        <f t="shared" si="12"/>
        <v>6225.0803858520894</v>
      </c>
      <c r="F81" s="82"/>
      <c r="G81" s="81"/>
      <c r="H81" s="82">
        <v>1.7997685185185186E-2</v>
      </c>
      <c r="I81" s="97">
        <f>+$H$37/H81*10000</f>
        <v>6225.0803858520894</v>
      </c>
      <c r="J81" s="134">
        <f>LARGE($G81:$I81,1)</f>
        <v>6225.0803858520894</v>
      </c>
      <c r="K81" s="82"/>
      <c r="L81" s="97">
        <v>0</v>
      </c>
      <c r="M81" s="84"/>
      <c r="N81" s="97"/>
      <c r="O81" s="84"/>
      <c r="P81" s="97"/>
      <c r="Q81" s="84"/>
      <c r="R81" s="81"/>
      <c r="S81" s="85">
        <f t="shared" si="18"/>
        <v>6225.0803858520894</v>
      </c>
      <c r="T81" s="85">
        <f t="shared" si="19"/>
        <v>0</v>
      </c>
      <c r="U81" s="85">
        <f t="shared" si="20"/>
        <v>0</v>
      </c>
      <c r="V81" s="85">
        <f t="shared" si="21"/>
        <v>6225.0803858520894</v>
      </c>
      <c r="W81" s="3"/>
      <c r="X81" s="5"/>
      <c r="Y81" s="3"/>
    </row>
    <row r="82" spans="1:25" ht="15.75" x14ac:dyDescent="0.25">
      <c r="A82" s="128">
        <v>44</v>
      </c>
      <c r="B82" s="87" t="s">
        <v>341</v>
      </c>
      <c r="C82" s="88" t="s">
        <v>342</v>
      </c>
      <c r="D82" s="88" t="s">
        <v>269</v>
      </c>
      <c r="E82" s="101">
        <f t="shared" si="12"/>
        <v>0</v>
      </c>
      <c r="F82" s="91"/>
      <c r="G82" s="89"/>
      <c r="H82" s="91"/>
      <c r="I82" s="101">
        <v>0</v>
      </c>
      <c r="J82" s="134">
        <f>LARGE($G82:$I82,1)</f>
        <v>0</v>
      </c>
      <c r="K82" s="91"/>
      <c r="L82" s="101">
        <v>0</v>
      </c>
      <c r="M82" s="90"/>
      <c r="N82" s="101"/>
      <c r="O82" s="90"/>
      <c r="P82" s="89"/>
      <c r="Q82" s="90"/>
      <c r="R82" s="81"/>
      <c r="S82" s="93">
        <f t="shared" si="18"/>
        <v>0</v>
      </c>
      <c r="T82" s="85">
        <f t="shared" si="19"/>
        <v>0</v>
      </c>
      <c r="U82" s="93">
        <f t="shared" si="20"/>
        <v>0</v>
      </c>
      <c r="V82" s="85">
        <f t="shared" si="21"/>
        <v>0</v>
      </c>
      <c r="W82" s="3"/>
      <c r="X82" s="5">
        <f t="shared" si="22"/>
        <v>0</v>
      </c>
      <c r="Y82" s="3"/>
    </row>
    <row r="83" spans="1:25" ht="15.75" x14ac:dyDescent="0.25">
      <c r="B83" s="3"/>
      <c r="C83" s="3"/>
      <c r="D83" s="3"/>
      <c r="E83" s="3"/>
      <c r="F83" s="4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8"/>
      <c r="T83" s="7"/>
      <c r="U83" s="7"/>
      <c r="V83" s="8"/>
      <c r="W83" s="7"/>
      <c r="X83" s="8"/>
      <c r="Y83" s="7"/>
    </row>
    <row r="84" spans="1:25" ht="15.75" x14ac:dyDescent="0.25">
      <c r="B84" s="3"/>
      <c r="C84" s="3"/>
      <c r="D84" s="3"/>
      <c r="E84" s="3"/>
      <c r="F84" s="4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8"/>
      <c r="T84" s="7"/>
      <c r="U84" s="7"/>
      <c r="V84" s="8"/>
      <c r="W84" s="7"/>
      <c r="X84" s="8"/>
      <c r="Y84" s="7"/>
    </row>
    <row r="85" spans="1:25" ht="15.75" x14ac:dyDescent="0.25">
      <c r="B85" s="3"/>
      <c r="C85" s="3"/>
      <c r="D85" s="3"/>
      <c r="E85" s="3"/>
      <c r="F85" s="4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8"/>
      <c r="T85" s="7"/>
      <c r="U85" s="7"/>
      <c r="V85" s="8"/>
      <c r="W85" s="7"/>
      <c r="X85" s="8"/>
      <c r="Y85" s="7"/>
    </row>
    <row r="86" spans="1:25" ht="15.75" x14ac:dyDescent="0.25">
      <c r="B86" s="3"/>
      <c r="C86" s="3"/>
      <c r="D86" s="3"/>
      <c r="E86" s="3"/>
      <c r="F86" s="4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8"/>
      <c r="T86" s="7"/>
      <c r="U86" s="7"/>
      <c r="V86" s="8"/>
      <c r="W86" s="7"/>
      <c r="X86" s="8"/>
      <c r="Y86" s="7"/>
    </row>
    <row r="87" spans="1:25" ht="15.75" x14ac:dyDescent="0.25">
      <c r="B87" s="3"/>
      <c r="C87" s="3"/>
      <c r="D87" s="3"/>
      <c r="E87" s="3"/>
      <c r="F87" s="4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8"/>
      <c r="T87" s="7"/>
      <c r="U87" s="7"/>
      <c r="V87" s="8"/>
      <c r="W87" s="7"/>
      <c r="X87" s="8"/>
      <c r="Y87" s="7"/>
    </row>
    <row r="88" spans="1:25" ht="15.75" x14ac:dyDescent="0.25">
      <c r="B88" s="3"/>
      <c r="C88" s="3"/>
      <c r="D88" s="3"/>
      <c r="E88" s="3"/>
      <c r="F88" s="4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8"/>
      <c r="T88" s="7"/>
      <c r="U88" s="7"/>
      <c r="V88" s="8"/>
      <c r="W88" s="7"/>
      <c r="X88" s="8"/>
      <c r="Y88" s="7"/>
    </row>
    <row r="89" spans="1:25" ht="15.75" x14ac:dyDescent="0.25">
      <c r="B89" s="3"/>
      <c r="C89" s="3"/>
      <c r="D89" s="3"/>
      <c r="E89" s="3"/>
      <c r="F89" s="4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8"/>
      <c r="T89" s="7"/>
      <c r="U89" s="7"/>
      <c r="V89" s="8"/>
      <c r="W89" s="7"/>
      <c r="X89" s="8"/>
      <c r="Y89" s="7"/>
    </row>
    <row r="90" spans="1:25" ht="15.75" x14ac:dyDescent="0.25">
      <c r="B90" s="3"/>
      <c r="C90" s="3"/>
      <c r="D90" s="3"/>
      <c r="E90" s="3"/>
      <c r="F90" s="4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8"/>
      <c r="T90" s="7"/>
      <c r="U90" s="7"/>
      <c r="V90" s="8"/>
      <c r="W90" s="7"/>
      <c r="X90" s="8"/>
      <c r="Y90" s="7"/>
    </row>
    <row r="91" spans="1:25" ht="15.75" x14ac:dyDescent="0.25">
      <c r="B91" s="3"/>
      <c r="C91" s="3"/>
      <c r="D91" s="3"/>
      <c r="E91" s="3"/>
      <c r="F91" s="4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8"/>
      <c r="T91" s="7"/>
      <c r="U91" s="7"/>
      <c r="V91" s="8"/>
      <c r="W91" s="7"/>
      <c r="X91" s="8"/>
      <c r="Y91" s="7"/>
    </row>
    <row r="92" spans="1:25" ht="15.75" x14ac:dyDescent="0.25">
      <c r="B92" s="3"/>
      <c r="C92" s="3"/>
      <c r="D92" s="3"/>
      <c r="E92" s="3"/>
      <c r="F92" s="4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8"/>
      <c r="T92" s="7"/>
      <c r="U92" s="7"/>
      <c r="V92" s="8"/>
      <c r="W92" s="7"/>
      <c r="X92" s="8"/>
      <c r="Y92" s="7"/>
    </row>
    <row r="93" spans="1:25" ht="15.75" x14ac:dyDescent="0.25">
      <c r="B93" s="3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8"/>
      <c r="T93" s="7"/>
      <c r="U93" s="7"/>
      <c r="V93" s="8"/>
      <c r="W93" s="7"/>
      <c r="X93" s="8"/>
      <c r="Y93" s="7"/>
    </row>
    <row r="94" spans="1:25" ht="15.75" x14ac:dyDescent="0.25">
      <c r="B94" s="3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8"/>
      <c r="T94" s="7"/>
      <c r="U94" s="7"/>
      <c r="V94" s="8"/>
      <c r="W94" s="7"/>
      <c r="X94" s="8"/>
      <c r="Y94" s="7"/>
    </row>
    <row r="95" spans="1:25" ht="15.75" x14ac:dyDescent="0.25">
      <c r="B95" s="3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8"/>
      <c r="T95" s="7"/>
      <c r="U95" s="7"/>
      <c r="V95" s="8"/>
      <c r="W95" s="7"/>
      <c r="X95" s="8"/>
      <c r="Y95" s="7"/>
    </row>
    <row r="96" spans="1:25" ht="15.75" x14ac:dyDescent="0.25">
      <c r="B96" s="3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8"/>
      <c r="T96" s="7"/>
      <c r="U96" s="7"/>
      <c r="V96" s="8"/>
      <c r="W96" s="7"/>
      <c r="X96" s="8"/>
      <c r="Y96" s="7"/>
    </row>
    <row r="97" spans="2:25" ht="15.75" x14ac:dyDescent="0.25">
      <c r="B97" s="3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8"/>
      <c r="T97" s="7"/>
      <c r="U97" s="7"/>
      <c r="V97" s="8"/>
      <c r="W97" s="7"/>
      <c r="X97" s="8"/>
      <c r="Y97" s="7"/>
    </row>
    <row r="98" spans="2:25" ht="15.75" x14ac:dyDescent="0.25">
      <c r="B98" s="3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8"/>
      <c r="T98" s="7"/>
      <c r="U98" s="7"/>
      <c r="V98" s="8"/>
      <c r="W98" s="7"/>
      <c r="X98" s="8"/>
      <c r="Y98" s="7"/>
    </row>
    <row r="99" spans="2:25" ht="15.75" x14ac:dyDescent="0.25">
      <c r="B99" s="3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8"/>
      <c r="T99" s="7"/>
      <c r="U99" s="7"/>
      <c r="V99" s="8"/>
      <c r="W99" s="7"/>
      <c r="X99" s="8"/>
      <c r="Y99" s="7"/>
    </row>
    <row r="100" spans="2:25" ht="15.75" x14ac:dyDescent="0.25">
      <c r="B100" s="3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8"/>
      <c r="T100" s="7"/>
      <c r="U100" s="7"/>
      <c r="V100" s="8"/>
      <c r="W100" s="7"/>
      <c r="X100" s="8"/>
      <c r="Y100" s="7"/>
    </row>
    <row r="101" spans="2:25" ht="15.75" x14ac:dyDescent="0.25">
      <c r="B101" s="3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8"/>
      <c r="T101" s="7"/>
      <c r="U101" s="7"/>
      <c r="V101" s="8"/>
      <c r="W101" s="7"/>
      <c r="X101" s="8"/>
      <c r="Y101" s="7"/>
    </row>
    <row r="102" spans="2:25" ht="15.75" x14ac:dyDescent="0.25">
      <c r="B102" s="3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8"/>
      <c r="T102" s="7"/>
      <c r="U102" s="7"/>
      <c r="V102" s="8"/>
      <c r="W102" s="7"/>
      <c r="X102" s="8"/>
      <c r="Y102" s="7"/>
    </row>
    <row r="103" spans="2:25" ht="15.75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8"/>
      <c r="T103" s="7"/>
      <c r="U103" s="7"/>
      <c r="V103" s="8"/>
      <c r="W103" s="7"/>
      <c r="X103" s="8"/>
      <c r="Y103" s="7"/>
    </row>
    <row r="104" spans="2:25" ht="15.75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8"/>
      <c r="T104" s="7"/>
      <c r="U104" s="7"/>
      <c r="V104" s="8"/>
      <c r="W104" s="7"/>
      <c r="X104" s="8"/>
      <c r="Y104" s="7"/>
    </row>
    <row r="105" spans="2:25" ht="15.75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8"/>
      <c r="T105" s="7"/>
      <c r="U105" s="7"/>
      <c r="V105" s="8"/>
      <c r="W105" s="7"/>
      <c r="X105" s="8"/>
      <c r="Y105" s="7"/>
    </row>
    <row r="106" spans="2:25" ht="15.75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8"/>
      <c r="T106" s="7"/>
      <c r="U106" s="7"/>
      <c r="V106" s="8"/>
      <c r="W106" s="7"/>
      <c r="X106" s="8"/>
      <c r="Y106" s="7"/>
    </row>
    <row r="107" spans="2:25" ht="15.75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8"/>
      <c r="T107" s="7"/>
      <c r="U107" s="7"/>
      <c r="V107" s="8"/>
      <c r="W107" s="7"/>
      <c r="X107" s="8"/>
      <c r="Y107" s="7"/>
    </row>
    <row r="108" spans="2:25" ht="15.75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8"/>
      <c r="T108" s="7"/>
      <c r="U108" s="7"/>
      <c r="V108" s="8"/>
      <c r="W108" s="7"/>
      <c r="X108" s="8"/>
      <c r="Y108" s="7"/>
    </row>
    <row r="109" spans="2:25" ht="15.75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8"/>
      <c r="T109" s="7"/>
      <c r="U109" s="7"/>
      <c r="V109" s="8"/>
      <c r="W109" s="7"/>
      <c r="X109" s="8"/>
      <c r="Y109" s="7"/>
    </row>
    <row r="110" spans="2:25" ht="15.75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8"/>
      <c r="T110" s="7"/>
      <c r="U110" s="7"/>
      <c r="V110" s="8"/>
      <c r="W110" s="7"/>
      <c r="X110" s="8"/>
      <c r="Y110" s="7"/>
    </row>
    <row r="111" spans="2:25" ht="15.7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8"/>
      <c r="T111" s="7"/>
      <c r="U111" s="7"/>
      <c r="V111" s="8"/>
      <c r="W111" s="7"/>
      <c r="X111" s="8"/>
      <c r="Y111" s="7"/>
    </row>
    <row r="112" spans="2:25" ht="15.7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8"/>
      <c r="T112" s="7"/>
      <c r="U112" s="7"/>
      <c r="V112" s="8"/>
      <c r="W112" s="7"/>
      <c r="X112" s="8"/>
      <c r="Y112" s="7"/>
    </row>
    <row r="113" spans="2:25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8"/>
      <c r="T113" s="7"/>
      <c r="U113" s="7"/>
      <c r="V113" s="8"/>
      <c r="W113" s="7"/>
      <c r="X113" s="8"/>
      <c r="Y113" s="7"/>
    </row>
    <row r="114" spans="2:25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8"/>
      <c r="T114" s="7"/>
      <c r="U114" s="7"/>
      <c r="V114" s="8"/>
      <c r="W114" s="7"/>
      <c r="X114" s="8"/>
      <c r="Y114" s="7"/>
    </row>
    <row r="115" spans="2:25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7"/>
      <c r="T115" s="7"/>
      <c r="U115" s="7"/>
      <c r="V115" s="7"/>
      <c r="W115" s="7"/>
      <c r="X115" s="7"/>
      <c r="Y115" s="7"/>
    </row>
    <row r="116" spans="2:25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7"/>
      <c r="T116" s="7"/>
      <c r="U116" s="7"/>
      <c r="V116" s="7"/>
      <c r="W116" s="7"/>
      <c r="X116" s="7"/>
      <c r="Y116" s="7"/>
    </row>
    <row r="117" spans="2:25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7"/>
      <c r="T117" s="7"/>
      <c r="U117" s="7"/>
      <c r="V117" s="7"/>
      <c r="W117" s="7"/>
      <c r="X117" s="7"/>
      <c r="Y117" s="7"/>
    </row>
    <row r="118" spans="2:25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7"/>
      <c r="T118" s="7"/>
      <c r="U118" s="7"/>
      <c r="V118" s="7"/>
      <c r="W118" s="7"/>
      <c r="X118" s="7"/>
      <c r="Y118" s="7"/>
    </row>
    <row r="119" spans="2:25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7"/>
      <c r="T119" s="7"/>
      <c r="U119" s="7"/>
      <c r="V119" s="7"/>
      <c r="W119" s="7"/>
      <c r="X119" s="7"/>
      <c r="Y119" s="7"/>
    </row>
    <row r="120" spans="2:25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7"/>
      <c r="T120" s="7"/>
      <c r="U120" s="7"/>
      <c r="V120" s="7"/>
      <c r="W120" s="7"/>
      <c r="X120" s="7"/>
      <c r="Y120" s="7"/>
    </row>
    <row r="121" spans="2:25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7"/>
      <c r="T121" s="7"/>
      <c r="U121" s="7"/>
      <c r="V121" s="7"/>
      <c r="W121" s="7"/>
      <c r="X121" s="7"/>
      <c r="Y121" s="7"/>
    </row>
    <row r="122" spans="2:25" ht="15.7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7"/>
      <c r="T122" s="7"/>
      <c r="U122" s="7"/>
      <c r="V122" s="7"/>
      <c r="W122" s="7"/>
      <c r="X122" s="7"/>
      <c r="Y122" s="7"/>
    </row>
    <row r="123" spans="2:25" ht="15.7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7"/>
      <c r="T123" s="7"/>
      <c r="U123" s="7"/>
      <c r="V123" s="7"/>
      <c r="W123" s="7"/>
      <c r="X123" s="7"/>
      <c r="Y123" s="7"/>
    </row>
    <row r="124" spans="2:25" ht="15.7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7"/>
      <c r="T124" s="7"/>
      <c r="U124" s="7"/>
      <c r="V124" s="7"/>
      <c r="W124" s="7"/>
      <c r="X124" s="7"/>
      <c r="Y124" s="7"/>
    </row>
    <row r="125" spans="2:25" ht="15.7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7"/>
      <c r="T125" s="7"/>
      <c r="U125" s="7"/>
      <c r="V125" s="7"/>
      <c r="W125" s="7"/>
      <c r="X125" s="7"/>
      <c r="Y125" s="7"/>
    </row>
    <row r="126" spans="2:25" ht="15.7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5.75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15.75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15.75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15.75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15.75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15.75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15.75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15.75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15.75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ht="15.75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ht="15.75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ht="15.75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5.75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5.75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5.75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ht="15.75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ht="15.75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ht="15.75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ht="15.75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ht="15.75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ht="15.75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ht="15.75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ht="15.75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ht="15.75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ht="15.75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ht="15.75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ht="15.75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ht="15.75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5.75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5.75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5.75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5.75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ht="15.7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</sheetData>
  <sortState ref="B39:V82">
    <sortCondition descending="1" ref="E39:E82"/>
  </sortState>
  <mergeCells count="14">
    <mergeCell ref="F2:G2"/>
    <mergeCell ref="F3:G3"/>
    <mergeCell ref="H2:I2"/>
    <mergeCell ref="K2:L2"/>
    <mergeCell ref="M2:N2"/>
    <mergeCell ref="M6:N6"/>
    <mergeCell ref="O2:P2"/>
    <mergeCell ref="Q2:R2"/>
    <mergeCell ref="S2:V3"/>
    <mergeCell ref="H3:I3"/>
    <mergeCell ref="K3:L3"/>
    <mergeCell ref="M3:N3"/>
    <mergeCell ref="O3:P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Tristart</vt:lpstr>
      <vt:lpstr>Tr1 1</vt:lpstr>
      <vt:lpstr>Tr1 2</vt:lpstr>
      <vt:lpstr>Tr1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Deborah Byram</cp:lastModifiedBy>
  <dcterms:created xsi:type="dcterms:W3CDTF">2013-05-12T09:55:44Z</dcterms:created>
  <dcterms:modified xsi:type="dcterms:W3CDTF">2013-11-12T11:26:15Z</dcterms:modified>
</cp:coreProperties>
</file>