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H to print\Y Tri 2016\"/>
    </mc:Choice>
  </mc:AlternateContent>
  <bookViews>
    <workbookView xWindow="0" yWindow="0" windowWidth="19200" windowHeight="11295"/>
  </bookViews>
  <sheets>
    <sheet name="TRISTART" sheetId="1" r:id="rId1"/>
    <sheet name="TRISTAR 1" sheetId="2" r:id="rId2"/>
    <sheet name="TRISTAR 2" sheetId="3" r:id="rId3"/>
    <sheet name="TRISTAR 3" sheetId="4" r:id="rId4"/>
    <sheet name="YOUTH" sheetId="5" r:id="rId5"/>
  </sheets>
  <externalReferences>
    <externalReference r:id="rId6"/>
    <externalReference r:id="rId7"/>
    <externalReference r:id="rId8"/>
    <externalReference r:id="rId9"/>
  </externalReferences>
  <calcPr calcId="152511"/>
</workbook>
</file>

<file path=xl/calcChain.xml><?xml version="1.0" encoding="utf-8"?>
<calcChain xmlns="http://schemas.openxmlformats.org/spreadsheetml/2006/main">
  <c r="V24" i="5" l="1"/>
  <c r="V22" i="5"/>
  <c r="V21" i="5"/>
  <c r="V11" i="5"/>
  <c r="V9" i="5"/>
  <c r="V42" i="4" l="1"/>
  <c r="V44" i="4"/>
  <c r="V43" i="4"/>
  <c r="V47" i="4"/>
  <c r="V46" i="4"/>
  <c r="V36" i="4"/>
  <c r="V50" i="4"/>
  <c r="V33" i="4"/>
  <c r="V32" i="4"/>
  <c r="V39" i="4"/>
  <c r="V41" i="4"/>
  <c r="V12" i="4"/>
  <c r="V17" i="4"/>
  <c r="V13" i="4"/>
  <c r="V8" i="4"/>
  <c r="V15" i="4"/>
  <c r="V18" i="4"/>
  <c r="V44" i="3"/>
  <c r="V48" i="3"/>
  <c r="V40" i="3"/>
  <c r="V46" i="3"/>
  <c r="V50" i="3"/>
  <c r="V47" i="3"/>
  <c r="V45" i="3"/>
  <c r="V42" i="3"/>
  <c r="V37" i="3"/>
  <c r="V49" i="3"/>
  <c r="V39" i="3"/>
  <c r="V38" i="3"/>
  <c r="V18" i="3"/>
  <c r="V15" i="3"/>
  <c r="V20" i="3"/>
  <c r="V21" i="3"/>
  <c r="V16" i="3"/>
  <c r="V12" i="3"/>
  <c r="V22" i="3"/>
  <c r="V9" i="3"/>
  <c r="V13" i="3"/>
  <c r="V19" i="3"/>
  <c r="V23" i="3"/>
  <c r="V17" i="3"/>
  <c r="V10" i="3"/>
  <c r="V40" i="2"/>
  <c r="V36" i="2"/>
  <c r="V45" i="2"/>
  <c r="V42" i="2"/>
  <c r="V38" i="2"/>
  <c r="V37" i="2"/>
  <c r="V35" i="2"/>
  <c r="V46" i="2"/>
  <c r="V44" i="2"/>
  <c r="V39" i="2"/>
  <c r="V51" i="2"/>
  <c r="V34" i="2"/>
  <c r="V43" i="2"/>
  <c r="V17" i="2"/>
  <c r="V25" i="2"/>
  <c r="V16" i="2"/>
  <c r="V24" i="2"/>
  <c r="V20" i="2"/>
  <c r="V9" i="2"/>
  <c r="V14" i="2"/>
  <c r="V13" i="2"/>
  <c r="V18" i="2"/>
  <c r="V11" i="2"/>
  <c r="V19" i="2"/>
  <c r="V28" i="1"/>
  <c r="V27" i="1"/>
  <c r="V23" i="1"/>
  <c r="V24" i="1"/>
  <c r="V11" i="1"/>
  <c r="V8" i="1"/>
  <c r="V9" i="1"/>
  <c r="M20" i="5" l="1"/>
  <c r="M22" i="5"/>
  <c r="M21" i="5"/>
  <c r="M11" i="5"/>
  <c r="M9" i="5"/>
  <c r="M42" i="4"/>
  <c r="M41" i="4"/>
  <c r="M33" i="4"/>
  <c r="M44" i="4"/>
  <c r="M43" i="4"/>
  <c r="M49" i="4"/>
  <c r="M47" i="4"/>
  <c r="M46" i="4"/>
  <c r="M38" i="4"/>
  <c r="M34" i="4"/>
  <c r="M53" i="4"/>
  <c r="M36" i="4"/>
  <c r="M32" i="4"/>
  <c r="M50" i="4"/>
  <c r="M39" i="4"/>
  <c r="M40" i="4"/>
  <c r="M9" i="4"/>
  <c r="M15" i="4"/>
  <c r="M19" i="4"/>
  <c r="M18" i="4"/>
  <c r="M12" i="4"/>
  <c r="M10" i="4"/>
  <c r="M17" i="4"/>
  <c r="M16" i="4"/>
  <c r="M22" i="4"/>
  <c r="M13" i="4"/>
  <c r="M44" i="3"/>
  <c r="M43" i="3"/>
  <c r="M48" i="3"/>
  <c r="M37" i="3"/>
  <c r="M50" i="3"/>
  <c r="M49" i="3"/>
  <c r="M51" i="3"/>
  <c r="M39" i="3"/>
  <c r="M45" i="3"/>
  <c r="M38" i="3"/>
  <c r="M42" i="3"/>
  <c r="M13" i="3"/>
  <c r="M19" i="3"/>
  <c r="M9" i="3"/>
  <c r="M21" i="3"/>
  <c r="M22" i="3"/>
  <c r="M20" i="3"/>
  <c r="M28" i="3"/>
  <c r="M15" i="3"/>
  <c r="M18" i="3"/>
  <c r="M23" i="3"/>
  <c r="M17" i="3"/>
  <c r="M16" i="3"/>
  <c r="M27" i="3"/>
  <c r="M10" i="3"/>
  <c r="M36" i="2"/>
  <c r="M40" i="2"/>
  <c r="M45" i="2"/>
  <c r="M52" i="2"/>
  <c r="M38" i="2"/>
  <c r="M37" i="2"/>
  <c r="M35" i="2"/>
  <c r="M54" i="2"/>
  <c r="M49" i="2"/>
  <c r="M46" i="2"/>
  <c r="M50" i="2"/>
  <c r="M39" i="2"/>
  <c r="M51" i="2"/>
  <c r="M34" i="2"/>
  <c r="M48" i="2"/>
  <c r="M56" i="2"/>
  <c r="M8" i="2"/>
  <c r="M17" i="2"/>
  <c r="M25" i="2"/>
  <c r="M16" i="2"/>
  <c r="M21" i="2"/>
  <c r="M24" i="2"/>
  <c r="M20" i="2"/>
  <c r="M12" i="2"/>
  <c r="M11" i="2"/>
  <c r="M9" i="2"/>
  <c r="M23" i="2"/>
  <c r="M10" i="2"/>
  <c r="M14" i="2"/>
  <c r="M13" i="2"/>
  <c r="M19" i="2"/>
  <c r="M15" i="2"/>
  <c r="M18" i="2"/>
  <c r="M23" i="1"/>
  <c r="M24" i="1"/>
  <c r="M28" i="1"/>
  <c r="M27" i="1"/>
  <c r="M26" i="1"/>
  <c r="M8" i="1"/>
  <c r="M11" i="1"/>
  <c r="M9" i="1"/>
  <c r="M10" i="1"/>
  <c r="M12" i="1"/>
  <c r="I25" i="5"/>
  <c r="I24" i="5"/>
  <c r="I23" i="5"/>
  <c r="I26" i="5"/>
  <c r="I22" i="5"/>
  <c r="I21" i="5"/>
  <c r="I12" i="5"/>
  <c r="I11" i="5"/>
  <c r="I10" i="5"/>
  <c r="I42" i="4"/>
  <c r="I35" i="4"/>
  <c r="I48" i="4"/>
  <c r="I41" i="4"/>
  <c r="I33" i="4"/>
  <c r="I44" i="4"/>
  <c r="I43" i="4"/>
  <c r="I52" i="4"/>
  <c r="I49" i="4"/>
  <c r="I45" i="4"/>
  <c r="I47" i="4"/>
  <c r="I34" i="4"/>
  <c r="I38" i="4"/>
  <c r="I36" i="4"/>
  <c r="I32" i="4"/>
  <c r="I37" i="4"/>
  <c r="I51" i="4"/>
  <c r="I39" i="4"/>
  <c r="I40" i="4"/>
  <c r="I15" i="4"/>
  <c r="I9" i="4"/>
  <c r="I14" i="4"/>
  <c r="I19" i="4"/>
  <c r="I11" i="4"/>
  <c r="I18" i="4"/>
  <c r="I10" i="4"/>
  <c r="I17" i="4"/>
  <c r="I16" i="4"/>
  <c r="I20" i="4"/>
  <c r="I22" i="4"/>
  <c r="I13" i="4"/>
  <c r="I21" i="4"/>
  <c r="I8" i="4"/>
  <c r="I44" i="3"/>
  <c r="I46" i="3"/>
  <c r="I54" i="3"/>
  <c r="I43" i="3"/>
  <c r="I48" i="3"/>
  <c r="I37" i="3"/>
  <c r="I50" i="3"/>
  <c r="I49" i="3"/>
  <c r="I36" i="3"/>
  <c r="I47" i="3"/>
  <c r="I51" i="3"/>
  <c r="I39" i="3"/>
  <c r="I38" i="3"/>
  <c r="I45" i="3"/>
  <c r="I40" i="3"/>
  <c r="I53" i="3"/>
  <c r="I52" i="3"/>
  <c r="I42" i="3"/>
  <c r="I41" i="3"/>
  <c r="I24" i="3"/>
  <c r="I14" i="3"/>
  <c r="I18" i="3"/>
  <c r="I15" i="3"/>
  <c r="I25" i="3"/>
  <c r="I11" i="3"/>
  <c r="I28" i="3"/>
  <c r="I12" i="3"/>
  <c r="I20" i="3"/>
  <c r="I22" i="3"/>
  <c r="I9" i="3"/>
  <c r="I13" i="3"/>
  <c r="I19" i="3"/>
  <c r="I26" i="3"/>
  <c r="I23" i="3"/>
  <c r="I17" i="3"/>
  <c r="I8" i="3"/>
  <c r="I10" i="3"/>
  <c r="I36" i="2"/>
  <c r="I40" i="2"/>
  <c r="I45" i="2"/>
  <c r="I52" i="2"/>
  <c r="I47" i="2"/>
  <c r="I42" i="2"/>
  <c r="I38" i="2"/>
  <c r="I53" i="2"/>
  <c r="I37" i="2"/>
  <c r="I54" i="2"/>
  <c r="I44" i="2"/>
  <c r="I55" i="2"/>
  <c r="I41" i="2"/>
  <c r="I39" i="2"/>
  <c r="I34" i="2"/>
  <c r="I48" i="2"/>
  <c r="I43" i="2"/>
  <c r="I8" i="2"/>
  <c r="I22" i="2"/>
  <c r="I16" i="2"/>
  <c r="I21" i="2"/>
  <c r="I24" i="2"/>
  <c r="I20" i="2"/>
  <c r="I11" i="2"/>
  <c r="I9" i="2"/>
  <c r="I10" i="2"/>
  <c r="I14" i="2"/>
  <c r="I13" i="2"/>
  <c r="I19" i="2"/>
  <c r="I26" i="2"/>
  <c r="I18" i="2"/>
  <c r="F8" i="2"/>
  <c r="J8" i="2"/>
  <c r="O8" i="2"/>
  <c r="R8" i="2"/>
  <c r="T8" i="2"/>
  <c r="I25" i="1"/>
  <c r="I23" i="1"/>
  <c r="I24" i="1"/>
  <c r="I28" i="1"/>
  <c r="I27" i="1"/>
  <c r="I8" i="1"/>
  <c r="I11" i="1"/>
  <c r="I9" i="1"/>
  <c r="G25" i="5"/>
  <c r="G20" i="5"/>
  <c r="G24" i="5"/>
  <c r="G23" i="5"/>
  <c r="G22" i="5"/>
  <c r="G21" i="5"/>
  <c r="G12" i="5"/>
  <c r="G9" i="5"/>
  <c r="G8" i="5"/>
  <c r="G10" i="5"/>
  <c r="G35" i="4"/>
  <c r="G41" i="4"/>
  <c r="G48" i="4"/>
  <c r="G33" i="4"/>
  <c r="G43" i="4"/>
  <c r="G49" i="4"/>
  <c r="G45" i="4"/>
  <c r="G38" i="4"/>
  <c r="G32" i="4"/>
  <c r="G37" i="4"/>
  <c r="G51" i="4"/>
  <c r="G39" i="4"/>
  <c r="G40" i="4"/>
  <c r="F12" i="4" l="1"/>
  <c r="F15" i="4"/>
  <c r="F14" i="4"/>
  <c r="F13" i="4"/>
  <c r="F10" i="4"/>
  <c r="F11" i="4"/>
  <c r="F8" i="4"/>
  <c r="F9" i="4"/>
  <c r="G6" i="4"/>
  <c r="F48" i="3"/>
  <c r="F49" i="3"/>
  <c r="F51" i="3"/>
  <c r="F47" i="3"/>
  <c r="F53" i="3"/>
  <c r="F54" i="3"/>
  <c r="F45" i="3"/>
  <c r="F46" i="3"/>
  <c r="F42" i="3"/>
  <c r="F41" i="3"/>
  <c r="F38" i="3"/>
  <c r="F52" i="3"/>
  <c r="F40" i="3"/>
  <c r="F39" i="3"/>
  <c r="F37" i="3"/>
  <c r="F36" i="3"/>
  <c r="F26" i="3"/>
  <c r="F23" i="3"/>
  <c r="F24" i="3"/>
  <c r="F21" i="3"/>
  <c r="F20" i="3"/>
  <c r="F19" i="3"/>
  <c r="F16" i="3"/>
  <c r="F11" i="3"/>
  <c r="F14" i="3"/>
  <c r="F13" i="3"/>
  <c r="F25" i="3"/>
  <c r="F12" i="3"/>
  <c r="F9" i="3"/>
  <c r="F10" i="3"/>
  <c r="G34" i="3"/>
  <c r="G6" i="3"/>
  <c r="K32" i="2"/>
  <c r="G41" i="3" l="1"/>
  <c r="G51" i="3"/>
  <c r="G48" i="3"/>
  <c r="G46" i="3"/>
  <c r="G54" i="3"/>
  <c r="G37" i="3"/>
  <c r="G39" i="3"/>
  <c r="G38" i="3"/>
  <c r="G53" i="3"/>
  <c r="G36" i="3"/>
  <c r="G47" i="3"/>
  <c r="G40" i="3"/>
  <c r="G52" i="3"/>
  <c r="G42" i="3"/>
  <c r="G49" i="3"/>
  <c r="G45" i="3"/>
  <c r="G19" i="4"/>
  <c r="G18" i="4"/>
  <c r="G14" i="4"/>
  <c r="G10" i="4"/>
  <c r="G22" i="4"/>
  <c r="G8" i="4"/>
  <c r="G9" i="4"/>
  <c r="G23" i="4"/>
  <c r="G20" i="4"/>
  <c r="G21" i="4"/>
  <c r="G15" i="4"/>
  <c r="G11" i="4"/>
  <c r="G12" i="4"/>
  <c r="G16" i="4"/>
  <c r="G13" i="4"/>
  <c r="G23" i="3"/>
  <c r="G26" i="3"/>
  <c r="G20" i="3"/>
  <c r="G25" i="3"/>
  <c r="G10" i="3"/>
  <c r="G13" i="3"/>
  <c r="G9" i="3"/>
  <c r="G24" i="3"/>
  <c r="G11" i="3"/>
  <c r="G21" i="3"/>
  <c r="G19" i="3"/>
  <c r="G16" i="3"/>
  <c r="G14" i="3"/>
  <c r="G12" i="3"/>
  <c r="K6" i="2"/>
  <c r="K8" i="2" s="1"/>
  <c r="F50" i="2" l="1"/>
  <c r="F54" i="2"/>
  <c r="F45" i="2"/>
  <c r="F56" i="2"/>
  <c r="F46" i="2"/>
  <c r="F52" i="2"/>
  <c r="F53" i="2"/>
  <c r="F43" i="2"/>
  <c r="F42" i="2"/>
  <c r="F44" i="2"/>
  <c r="F55" i="2"/>
  <c r="F51" i="2"/>
  <c r="F41" i="2"/>
  <c r="F37" i="2"/>
  <c r="F38" i="2"/>
  <c r="F36" i="2"/>
  <c r="F34" i="2"/>
  <c r="F35" i="2"/>
  <c r="G32" i="2"/>
  <c r="F19" i="2"/>
  <c r="F20" i="2"/>
  <c r="F26" i="2"/>
  <c r="F18" i="2"/>
  <c r="F21" i="2"/>
  <c r="F22" i="2"/>
  <c r="F11" i="2"/>
  <c r="F13" i="2"/>
  <c r="F12" i="2"/>
  <c r="F9" i="2"/>
  <c r="F10" i="2"/>
  <c r="G6" i="2"/>
  <c r="G8" i="2" s="1"/>
  <c r="F24" i="1"/>
  <c r="F25" i="1"/>
  <c r="F23" i="1"/>
  <c r="G21" i="1"/>
  <c r="G6" i="1"/>
  <c r="F10" i="1"/>
  <c r="F11" i="1"/>
  <c r="F9" i="1"/>
  <c r="F12" i="1"/>
  <c r="F8" i="1"/>
  <c r="D12" i="5"/>
  <c r="D9" i="5"/>
  <c r="D8" i="5"/>
  <c r="D10" i="5"/>
  <c r="E6" i="5"/>
  <c r="D26" i="5"/>
  <c r="D22" i="5"/>
  <c r="D21" i="5"/>
  <c r="D20" i="5"/>
  <c r="E18" i="5"/>
  <c r="D18" i="4"/>
  <c r="D19" i="4"/>
  <c r="D20" i="4"/>
  <c r="D17" i="4"/>
  <c r="D23" i="4"/>
  <c r="D21" i="4"/>
  <c r="D15" i="4"/>
  <c r="D13" i="4"/>
  <c r="D11" i="4"/>
  <c r="D9" i="4"/>
  <c r="D8" i="4"/>
  <c r="E6" i="4"/>
  <c r="D49" i="4"/>
  <c r="D53" i="4"/>
  <c r="D50" i="4"/>
  <c r="D46" i="4"/>
  <c r="D48" i="4"/>
  <c r="D41" i="4"/>
  <c r="D52" i="4"/>
  <c r="D42" i="4"/>
  <c r="D40" i="4"/>
  <c r="D39" i="4"/>
  <c r="D38" i="4"/>
  <c r="D36" i="4"/>
  <c r="D37" i="4"/>
  <c r="D35" i="4"/>
  <c r="D34" i="4"/>
  <c r="D32" i="4"/>
  <c r="E30" i="4"/>
  <c r="G43" i="2" l="1"/>
  <c r="G41" i="2"/>
  <c r="G50" i="2"/>
  <c r="G38" i="2"/>
  <c r="G36" i="2"/>
  <c r="G54" i="2"/>
  <c r="G37" i="2"/>
  <c r="G56" i="2"/>
  <c r="G51" i="2"/>
  <c r="G55" i="2"/>
  <c r="G35" i="2"/>
  <c r="G45" i="2"/>
  <c r="G44" i="2"/>
  <c r="G42" i="2"/>
  <c r="G34" i="2"/>
  <c r="G46" i="2"/>
  <c r="G53" i="2"/>
  <c r="G52" i="2"/>
  <c r="G10" i="1"/>
  <c r="G23" i="1"/>
  <c r="G25" i="1"/>
  <c r="G12" i="1"/>
  <c r="G24" i="1"/>
  <c r="G11" i="1"/>
  <c r="G8" i="1"/>
  <c r="E8" i="5"/>
  <c r="E12" i="5"/>
  <c r="E10" i="5"/>
  <c r="E9" i="5"/>
  <c r="E17" i="4"/>
  <c r="E19" i="4"/>
  <c r="E15" i="4"/>
  <c r="E11" i="4"/>
  <c r="E13" i="4"/>
  <c r="E8" i="4"/>
  <c r="E20" i="4"/>
  <c r="E21" i="4"/>
  <c r="E9" i="4"/>
  <c r="E23" i="4"/>
  <c r="E18" i="4"/>
  <c r="G10" i="2"/>
  <c r="G20" i="2"/>
  <c r="G19" i="2"/>
  <c r="G26" i="2"/>
  <c r="G12" i="2"/>
  <c r="G22" i="2"/>
  <c r="G21" i="2"/>
  <c r="G11" i="2"/>
  <c r="G13" i="2"/>
  <c r="G18" i="2"/>
  <c r="G9" i="2"/>
  <c r="G9" i="1"/>
  <c r="E20" i="5"/>
  <c r="E26" i="5"/>
  <c r="E21" i="5"/>
  <c r="E22" i="5"/>
  <c r="E49" i="4"/>
  <c r="E32" i="4"/>
  <c r="E39" i="4"/>
  <c r="E37" i="4"/>
  <c r="E42" i="4"/>
  <c r="E34" i="4"/>
  <c r="E41" i="4"/>
  <c r="E46" i="4"/>
  <c r="E53" i="4"/>
  <c r="E50" i="4"/>
  <c r="E40" i="4"/>
  <c r="E35" i="4"/>
  <c r="E48" i="4"/>
  <c r="E52" i="4"/>
  <c r="E38" i="4"/>
  <c r="E36" i="4"/>
  <c r="D22" i="3"/>
  <c r="D24" i="3"/>
  <c r="D27" i="3"/>
  <c r="D17" i="3"/>
  <c r="D14" i="3"/>
  <c r="D25" i="3"/>
  <c r="D16" i="3"/>
  <c r="D12" i="3"/>
  <c r="D9" i="3"/>
  <c r="D11" i="3"/>
  <c r="D10" i="3"/>
  <c r="D8" i="3"/>
  <c r="E6" i="3"/>
  <c r="D50" i="3"/>
  <c r="D49" i="3"/>
  <c r="D47" i="3"/>
  <c r="D41" i="3"/>
  <c r="D45" i="3"/>
  <c r="D46" i="3"/>
  <c r="D44" i="3"/>
  <c r="D52" i="3"/>
  <c r="D39" i="3"/>
  <c r="D43" i="3"/>
  <c r="D40" i="3"/>
  <c r="D38" i="3"/>
  <c r="D37" i="3"/>
  <c r="D36" i="3"/>
  <c r="E34" i="3"/>
  <c r="D25" i="2"/>
  <c r="D19" i="2"/>
  <c r="D23" i="2"/>
  <c r="D18" i="2"/>
  <c r="D17" i="2"/>
  <c r="D13" i="2"/>
  <c r="D22" i="2"/>
  <c r="D15" i="2"/>
  <c r="D14" i="2"/>
  <c r="D12" i="2"/>
  <c r="D11" i="2"/>
  <c r="E6" i="2"/>
  <c r="D50" i="2"/>
  <c r="D49" i="2"/>
  <c r="D46" i="2"/>
  <c r="D44" i="2"/>
  <c r="D40" i="2"/>
  <c r="D48" i="2"/>
  <c r="D42" i="2"/>
  <c r="D43" i="2"/>
  <c r="D41" i="2"/>
  <c r="D38" i="2"/>
  <c r="D39" i="2"/>
  <c r="D36" i="2"/>
  <c r="D47" i="2"/>
  <c r="D37" i="2"/>
  <c r="D34" i="2"/>
  <c r="D35" i="2"/>
  <c r="E32" i="2"/>
  <c r="D10" i="1"/>
  <c r="D12" i="1"/>
  <c r="D9" i="1"/>
  <c r="D8" i="1"/>
  <c r="E6" i="1"/>
  <c r="D27" i="1"/>
  <c r="D26" i="1"/>
  <c r="D23" i="1"/>
  <c r="D24" i="1"/>
  <c r="E21" i="1"/>
  <c r="E48" i="2" l="1"/>
  <c r="E8" i="3"/>
  <c r="E17" i="3"/>
  <c r="E12" i="3"/>
  <c r="E15" i="2"/>
  <c r="E11" i="2"/>
  <c r="E13" i="2"/>
  <c r="E24" i="3"/>
  <c r="E10" i="3"/>
  <c r="E8" i="1"/>
  <c r="E10" i="1"/>
  <c r="E22" i="2"/>
  <c r="E19" i="2"/>
  <c r="E12" i="1"/>
  <c r="E17" i="2"/>
  <c r="E14" i="2"/>
  <c r="E9" i="3"/>
  <c r="E11" i="3"/>
  <c r="E16" i="3"/>
  <c r="E27" i="3"/>
  <c r="E9" i="1"/>
  <c r="E23" i="2"/>
  <c r="E18" i="2"/>
  <c r="E25" i="2"/>
  <c r="E12" i="2"/>
  <c r="E22" i="3"/>
  <c r="E25" i="3"/>
  <c r="E14" i="3"/>
  <c r="E46" i="3"/>
  <c r="E45" i="3"/>
  <c r="E44" i="3"/>
  <c r="E41" i="3"/>
  <c r="E38" i="3"/>
  <c r="E36" i="3"/>
  <c r="E39" i="3"/>
  <c r="E37" i="3"/>
  <c r="E52" i="3"/>
  <c r="E49" i="3"/>
  <c r="E43" i="3"/>
  <c r="E40" i="3"/>
  <c r="E47" i="3"/>
  <c r="E50" i="3"/>
  <c r="E42" i="2"/>
  <c r="E44" i="2"/>
  <c r="E36" i="2"/>
  <c r="E40" i="2"/>
  <c r="E38" i="2"/>
  <c r="E49" i="2"/>
  <c r="E50" i="2"/>
  <c r="E41" i="2"/>
  <c r="E43" i="2"/>
  <c r="E37" i="2"/>
  <c r="E46" i="2"/>
  <c r="E39" i="2"/>
  <c r="E47" i="2"/>
  <c r="E35" i="2"/>
  <c r="E34" i="2"/>
  <c r="E24" i="1"/>
  <c r="E27" i="1"/>
  <c r="E23" i="1"/>
  <c r="E26" i="1"/>
  <c r="J24" i="5"/>
  <c r="J26" i="5"/>
  <c r="B26" i="5"/>
  <c r="A26" i="5"/>
  <c r="J25" i="5"/>
  <c r="B25" i="5"/>
  <c r="A25" i="5"/>
  <c r="J23" i="5"/>
  <c r="J21" i="5"/>
  <c r="J20" i="5"/>
  <c r="K18" i="5"/>
  <c r="J11" i="5"/>
  <c r="B11" i="5"/>
  <c r="A11" i="5"/>
  <c r="J8" i="5"/>
  <c r="K6" i="5"/>
  <c r="J53" i="4"/>
  <c r="B53" i="4"/>
  <c r="A53" i="4"/>
  <c r="J49" i="4"/>
  <c r="B49" i="4"/>
  <c r="A49" i="4"/>
  <c r="J46" i="4"/>
  <c r="J50" i="4"/>
  <c r="B50" i="4"/>
  <c r="A50" i="4"/>
  <c r="J45" i="4"/>
  <c r="J44" i="4"/>
  <c r="J51" i="4"/>
  <c r="B51" i="4"/>
  <c r="A51" i="4"/>
  <c r="J52" i="4"/>
  <c r="B52" i="4"/>
  <c r="A52" i="4"/>
  <c r="J41" i="4"/>
  <c r="J38" i="4"/>
  <c r="B38" i="4"/>
  <c r="A38" i="4"/>
  <c r="J47" i="4"/>
  <c r="B47" i="4"/>
  <c r="A47" i="4"/>
  <c r="J35" i="4"/>
  <c r="J34" i="4"/>
  <c r="J33" i="4"/>
  <c r="K30" i="4"/>
  <c r="J23" i="4"/>
  <c r="B23" i="4"/>
  <c r="A23" i="4"/>
  <c r="J20" i="4"/>
  <c r="J18" i="4"/>
  <c r="J17" i="4"/>
  <c r="B17" i="4"/>
  <c r="A17" i="4"/>
  <c r="J14" i="4"/>
  <c r="J21" i="4"/>
  <c r="B21" i="4"/>
  <c r="A21" i="4"/>
  <c r="J12" i="4"/>
  <c r="J15" i="4"/>
  <c r="J10" i="4"/>
  <c r="J9" i="4"/>
  <c r="J8" i="4"/>
  <c r="K6" i="4"/>
  <c r="J50" i="3"/>
  <c r="J54" i="3"/>
  <c r="B54" i="3"/>
  <c r="A54" i="3"/>
  <c r="J49" i="3"/>
  <c r="J47" i="3"/>
  <c r="B47" i="3"/>
  <c r="A47" i="3"/>
  <c r="J53" i="3"/>
  <c r="B53" i="3"/>
  <c r="A53" i="3"/>
  <c r="J46" i="3"/>
  <c r="J41" i="3"/>
  <c r="J42" i="3"/>
  <c r="J43" i="3"/>
  <c r="J38" i="3"/>
  <c r="J39" i="3"/>
  <c r="J37" i="3"/>
  <c r="J36" i="3"/>
  <c r="K34" i="3"/>
  <c r="J26" i="3"/>
  <c r="J23" i="3"/>
  <c r="J22" i="3"/>
  <c r="J24" i="3"/>
  <c r="J21" i="3"/>
  <c r="J19" i="3"/>
  <c r="J28" i="3"/>
  <c r="B28" i="3"/>
  <c r="A28" i="3"/>
  <c r="J27" i="3"/>
  <c r="B27" i="3"/>
  <c r="A27" i="3"/>
  <c r="J17" i="3"/>
  <c r="J18" i="3"/>
  <c r="J15" i="3"/>
  <c r="J13" i="3"/>
  <c r="J25" i="3"/>
  <c r="B25" i="3"/>
  <c r="A25" i="3"/>
  <c r="J12" i="3"/>
  <c r="J10" i="3"/>
  <c r="J11" i="3"/>
  <c r="J8" i="3"/>
  <c r="K6" i="3"/>
  <c r="J53" i="2"/>
  <c r="J48" i="2"/>
  <c r="K48" i="2" s="1"/>
  <c r="J49" i="2"/>
  <c r="J50" i="2"/>
  <c r="J46" i="2"/>
  <c r="J45" i="2"/>
  <c r="J52" i="2"/>
  <c r="B52" i="2"/>
  <c r="A52" i="2"/>
  <c r="J47" i="2"/>
  <c r="J55" i="2"/>
  <c r="B55" i="2"/>
  <c r="A55" i="2"/>
  <c r="J56" i="2"/>
  <c r="B56" i="2"/>
  <c r="A56" i="2"/>
  <c r="J41" i="2"/>
  <c r="J51" i="2"/>
  <c r="B51" i="2"/>
  <c r="A51" i="2"/>
  <c r="J40" i="2"/>
  <c r="J39" i="2"/>
  <c r="J36" i="2"/>
  <c r="J37" i="2"/>
  <c r="J38" i="2"/>
  <c r="J34" i="2"/>
  <c r="K34" i="2" s="1"/>
  <c r="J25" i="2"/>
  <c r="B25" i="2"/>
  <c r="A25" i="2"/>
  <c r="J26" i="2"/>
  <c r="B26" i="2"/>
  <c r="A26" i="2"/>
  <c r="J20" i="2"/>
  <c r="J19" i="2"/>
  <c r="J24" i="2"/>
  <c r="B24" i="2"/>
  <c r="A24" i="2"/>
  <c r="J17" i="2"/>
  <c r="J23" i="2"/>
  <c r="J15" i="2"/>
  <c r="J16" i="2"/>
  <c r="J14" i="2"/>
  <c r="J11" i="2"/>
  <c r="K11" i="2" s="1"/>
  <c r="J12" i="2"/>
  <c r="J9" i="2"/>
  <c r="J10" i="2"/>
  <c r="J27" i="1"/>
  <c r="J28" i="1"/>
  <c r="B28" i="1"/>
  <c r="A28" i="1"/>
  <c r="J25" i="1"/>
  <c r="J26" i="1"/>
  <c r="J24" i="1"/>
  <c r="J23" i="1"/>
  <c r="K21" i="1"/>
  <c r="J10" i="1"/>
  <c r="J11" i="1"/>
  <c r="J12" i="1"/>
  <c r="B12" i="1"/>
  <c r="A12" i="1"/>
  <c r="J9" i="1"/>
  <c r="K6" i="1"/>
  <c r="J8" i="1"/>
  <c r="K50" i="4" l="1"/>
  <c r="K56" i="2"/>
  <c r="K21" i="5"/>
  <c r="K25" i="5"/>
  <c r="K23" i="5"/>
  <c r="K26" i="5"/>
  <c r="K20" i="5"/>
  <c r="K42" i="3"/>
  <c r="K47" i="3"/>
  <c r="K41" i="3"/>
  <c r="K36" i="3"/>
  <c r="K44" i="4"/>
  <c r="K38" i="4"/>
  <c r="K35" i="4"/>
  <c r="K43" i="3"/>
  <c r="K37" i="3"/>
  <c r="K52" i="4"/>
  <c r="K45" i="4"/>
  <c r="K34" i="4"/>
  <c r="K24" i="5"/>
  <c r="K51" i="4"/>
  <c r="K46" i="3"/>
  <c r="K50" i="3"/>
  <c r="K38" i="3"/>
  <c r="K41" i="4"/>
  <c r="K49" i="4"/>
  <c r="K47" i="4"/>
  <c r="K53" i="4"/>
  <c r="K54" i="3"/>
  <c r="K49" i="3"/>
  <c r="K39" i="3"/>
  <c r="K53" i="3"/>
  <c r="K33" i="4"/>
  <c r="K46" i="4"/>
  <c r="K51" i="2"/>
  <c r="K40" i="2"/>
  <c r="K45" i="2"/>
  <c r="K47" i="2"/>
  <c r="K37" i="2"/>
  <c r="K50" i="2"/>
  <c r="K52" i="2"/>
  <c r="K49" i="2"/>
  <c r="K55" i="2"/>
  <c r="K41" i="2"/>
  <c r="K36" i="2"/>
  <c r="K38" i="2"/>
  <c r="K53" i="2"/>
  <c r="K46" i="2"/>
  <c r="K39" i="2"/>
  <c r="K23" i="1"/>
  <c r="K24" i="1"/>
  <c r="K27" i="1"/>
  <c r="K25" i="1"/>
  <c r="K28" i="1"/>
  <c r="K26" i="1"/>
  <c r="K8" i="5"/>
  <c r="K11" i="5"/>
  <c r="K23" i="4"/>
  <c r="K8" i="4"/>
  <c r="K9" i="4"/>
  <c r="K18" i="4"/>
  <c r="K10" i="4"/>
  <c r="K21" i="4"/>
  <c r="K15" i="4"/>
  <c r="K20" i="4"/>
  <c r="K14" i="4"/>
  <c r="K12" i="4"/>
  <c r="K17" i="4"/>
  <c r="K8" i="3"/>
  <c r="K15" i="3"/>
  <c r="K11" i="3"/>
  <c r="K22" i="3"/>
  <c r="K13" i="3"/>
  <c r="K28" i="3"/>
  <c r="K19" i="3"/>
  <c r="K17" i="3"/>
  <c r="K27" i="3"/>
  <c r="K24" i="3"/>
  <c r="K21" i="3"/>
  <c r="K26" i="3"/>
  <c r="K10" i="3"/>
  <c r="K18" i="3"/>
  <c r="K25" i="3"/>
  <c r="K12" i="3"/>
  <c r="K23" i="3"/>
  <c r="K15" i="2"/>
  <c r="K14" i="2"/>
  <c r="K26" i="2"/>
  <c r="K20" i="2"/>
  <c r="K12" i="2"/>
  <c r="K19" i="2"/>
  <c r="K25" i="2"/>
  <c r="K10" i="2"/>
  <c r="K16" i="2"/>
  <c r="K9" i="2"/>
  <c r="K17" i="2"/>
  <c r="K24" i="2"/>
  <c r="K23" i="2"/>
  <c r="K10" i="1"/>
  <c r="K8" i="1"/>
  <c r="K9" i="1"/>
  <c r="K11" i="1"/>
  <c r="K12" i="1"/>
  <c r="O24" i="5" l="1"/>
  <c r="O23" i="5"/>
  <c r="O22" i="5"/>
  <c r="O21" i="5"/>
  <c r="P18" i="5"/>
  <c r="O20" i="5"/>
  <c r="B20" i="5"/>
  <c r="A20" i="5"/>
  <c r="O8" i="5"/>
  <c r="P6" i="5"/>
  <c r="O45" i="4"/>
  <c r="O39" i="4"/>
  <c r="O36" i="4"/>
  <c r="O40" i="4"/>
  <c r="O37" i="4"/>
  <c r="O34" i="4"/>
  <c r="O32" i="4"/>
  <c r="O33" i="4"/>
  <c r="P30" i="4"/>
  <c r="O18" i="4"/>
  <c r="O16" i="4"/>
  <c r="O15" i="4"/>
  <c r="O13" i="4"/>
  <c r="O9" i="4"/>
  <c r="O14" i="4"/>
  <c r="O11" i="4"/>
  <c r="O8" i="4"/>
  <c r="P6" i="4"/>
  <c r="P23" i="5" l="1"/>
  <c r="P24" i="5"/>
  <c r="P20" i="5"/>
  <c r="P39" i="4"/>
  <c r="P33" i="4"/>
  <c r="P34" i="4"/>
  <c r="P32" i="4"/>
  <c r="P37" i="4"/>
  <c r="P8" i="4"/>
  <c r="P40" i="4"/>
  <c r="P45" i="4"/>
  <c r="P36" i="4"/>
  <c r="P22" i="5"/>
  <c r="P8" i="5"/>
  <c r="P21" i="5"/>
  <c r="P11" i="4"/>
  <c r="P15" i="4"/>
  <c r="P16" i="4"/>
  <c r="P9" i="4"/>
  <c r="P14" i="4"/>
  <c r="P13" i="4"/>
  <c r="P18" i="4"/>
  <c r="O42" i="3" l="1"/>
  <c r="O43" i="3"/>
  <c r="O38" i="3"/>
  <c r="O40" i="3"/>
  <c r="O39" i="3"/>
  <c r="O37" i="3"/>
  <c r="O41" i="3"/>
  <c r="P34" i="3"/>
  <c r="O20" i="3"/>
  <c r="O22" i="3"/>
  <c r="O21" i="3"/>
  <c r="O19" i="3"/>
  <c r="O23" i="3"/>
  <c r="O16" i="3"/>
  <c r="O14" i="3"/>
  <c r="O10" i="3"/>
  <c r="O11" i="3"/>
  <c r="O9" i="3"/>
  <c r="O8" i="3"/>
  <c r="P6" i="3"/>
  <c r="O49" i="2"/>
  <c r="O47" i="2"/>
  <c r="O39" i="2"/>
  <c r="O44" i="2"/>
  <c r="O40" i="2"/>
  <c r="O46" i="2"/>
  <c r="B46" i="2"/>
  <c r="A46" i="2"/>
  <c r="O41" i="2"/>
  <c r="O36" i="2"/>
  <c r="O37" i="2"/>
  <c r="O34" i="2"/>
  <c r="P32" i="2"/>
  <c r="O19" i="2"/>
  <c r="O20" i="2"/>
  <c r="O18" i="2"/>
  <c r="O9" i="2"/>
  <c r="O14" i="2"/>
  <c r="O13" i="2"/>
  <c r="O15" i="2"/>
  <c r="O10" i="2"/>
  <c r="O11" i="2"/>
  <c r="O12" i="2"/>
  <c r="B12" i="2"/>
  <c r="A12" i="2"/>
  <c r="P6" i="2"/>
  <c r="O25" i="1"/>
  <c r="O24" i="1"/>
  <c r="P21" i="1"/>
  <c r="O10" i="1"/>
  <c r="O9" i="1"/>
  <c r="O11" i="1"/>
  <c r="P6" i="1"/>
  <c r="P47" i="2" l="1"/>
  <c r="P8" i="2"/>
  <c r="P14" i="3"/>
  <c r="P41" i="3"/>
  <c r="P40" i="3"/>
  <c r="P39" i="3"/>
  <c r="P37" i="3"/>
  <c r="P38" i="3"/>
  <c r="P20" i="2"/>
  <c r="P11" i="2"/>
  <c r="P14" i="2"/>
  <c r="P18" i="2"/>
  <c r="P24" i="1"/>
  <c r="P46" i="2"/>
  <c r="P25" i="1"/>
  <c r="P40" i="2"/>
  <c r="P9" i="3"/>
  <c r="P21" i="3"/>
  <c r="P10" i="3"/>
  <c r="P42" i="3"/>
  <c r="P39" i="2"/>
  <c r="P37" i="2"/>
  <c r="P44" i="2"/>
  <c r="P36" i="2"/>
  <c r="P9" i="1"/>
  <c r="P41" i="2"/>
  <c r="P49" i="2"/>
  <c r="P43" i="3"/>
  <c r="P8" i="3"/>
  <c r="P11" i="3"/>
  <c r="P23" i="3"/>
  <c r="P20" i="3"/>
  <c r="P19" i="3"/>
  <c r="P16" i="3"/>
  <c r="P22" i="3"/>
  <c r="P19" i="2"/>
  <c r="P34" i="2"/>
  <c r="P10" i="2"/>
  <c r="P15" i="2"/>
  <c r="P9" i="2"/>
  <c r="P13" i="2"/>
  <c r="P12" i="2"/>
  <c r="P11" i="1"/>
  <c r="P10" i="1"/>
  <c r="R23" i="5" l="1"/>
  <c r="R24" i="5"/>
  <c r="R21" i="5"/>
  <c r="R8" i="5"/>
  <c r="R33" i="4"/>
  <c r="R44" i="4"/>
  <c r="R45" i="4"/>
  <c r="R34" i="4"/>
  <c r="R36" i="4"/>
  <c r="R32" i="4"/>
  <c r="R37" i="4"/>
  <c r="R39" i="4"/>
  <c r="R40" i="4"/>
  <c r="R15" i="4"/>
  <c r="R9" i="4"/>
  <c r="R14" i="4"/>
  <c r="R11" i="4"/>
  <c r="R12" i="4"/>
  <c r="R16" i="4"/>
  <c r="R22" i="4"/>
  <c r="R13" i="4"/>
  <c r="R8" i="4"/>
  <c r="R43" i="3"/>
  <c r="R37" i="3"/>
  <c r="R36" i="3"/>
  <c r="R39" i="3"/>
  <c r="R38" i="3"/>
  <c r="R40" i="3"/>
  <c r="R42" i="3"/>
  <c r="R41" i="3"/>
  <c r="R14" i="3"/>
  <c r="R12" i="3"/>
  <c r="R20" i="3"/>
  <c r="R21" i="3"/>
  <c r="R9" i="3"/>
  <c r="R19" i="3"/>
  <c r="R23" i="3"/>
  <c r="R16" i="3"/>
  <c r="R8" i="3"/>
  <c r="R10" i="3"/>
  <c r="R40" i="2"/>
  <c r="R36" i="2"/>
  <c r="R38" i="2"/>
  <c r="R53" i="2"/>
  <c r="R35" i="2"/>
  <c r="R49" i="2"/>
  <c r="R44" i="2"/>
  <c r="R50" i="2"/>
  <c r="R41" i="2"/>
  <c r="R39" i="2"/>
  <c r="R34" i="2"/>
  <c r="R43" i="2"/>
  <c r="R20" i="2"/>
  <c r="R11" i="2"/>
  <c r="R9" i="2"/>
  <c r="R23" i="2"/>
  <c r="R10" i="2"/>
  <c r="R14" i="2"/>
  <c r="R13" i="2"/>
  <c r="R19" i="2"/>
  <c r="R15" i="2"/>
  <c r="R18" i="2"/>
  <c r="R25" i="1"/>
  <c r="R24" i="1"/>
  <c r="R26" i="1"/>
  <c r="R8" i="1"/>
  <c r="R11" i="1"/>
  <c r="R10" i="1"/>
  <c r="T27" i="1"/>
  <c r="T25" i="1"/>
  <c r="T24" i="1"/>
  <c r="T23" i="1"/>
  <c r="T23" i="5"/>
  <c r="T22" i="5"/>
  <c r="T9" i="5"/>
  <c r="T10" i="5"/>
  <c r="T44" i="4"/>
  <c r="T46" i="4"/>
  <c r="T48" i="4"/>
  <c r="T43" i="4"/>
  <c r="T42" i="4"/>
  <c r="T41" i="4"/>
  <c r="T39" i="4"/>
  <c r="T37" i="4"/>
  <c r="T35" i="4"/>
  <c r="T36" i="4"/>
  <c r="T32" i="4"/>
  <c r="T33" i="4"/>
  <c r="T34" i="4"/>
  <c r="T20" i="4"/>
  <c r="T18" i="4"/>
  <c r="T16" i="4"/>
  <c r="T19" i="4"/>
  <c r="T14" i="4"/>
  <c r="T15" i="4"/>
  <c r="T13" i="4"/>
  <c r="T12" i="4"/>
  <c r="T9" i="4"/>
  <c r="T8" i="4"/>
  <c r="T10" i="4"/>
  <c r="T50" i="3"/>
  <c r="T49" i="3"/>
  <c r="T48" i="3"/>
  <c r="T51" i="3"/>
  <c r="T45" i="3"/>
  <c r="T46" i="3"/>
  <c r="T44" i="3"/>
  <c r="T40" i="3"/>
  <c r="T42" i="3"/>
  <c r="T43" i="3"/>
  <c r="T38" i="3"/>
  <c r="T37" i="3"/>
  <c r="T36" i="3"/>
  <c r="T26" i="3"/>
  <c r="T21" i="3"/>
  <c r="T23" i="3"/>
  <c r="T22" i="3"/>
  <c r="T24" i="3"/>
  <c r="T14" i="3"/>
  <c r="T20" i="3"/>
  <c r="T19" i="3"/>
  <c r="T16" i="3"/>
  <c r="T18" i="3"/>
  <c r="T15" i="3"/>
  <c r="T17" i="3"/>
  <c r="T13" i="3"/>
  <c r="T12" i="3"/>
  <c r="T9" i="3"/>
  <c r="T10" i="3"/>
  <c r="T11" i="3"/>
  <c r="T50" i="2"/>
  <c r="T47" i="2"/>
  <c r="T54" i="2"/>
  <c r="T44" i="2"/>
  <c r="T38" i="2"/>
  <c r="T43" i="2"/>
  <c r="T48" i="2"/>
  <c r="T45" i="2"/>
  <c r="T36" i="2"/>
  <c r="T40" i="2"/>
  <c r="T42" i="2"/>
  <c r="T39" i="2"/>
  <c r="T37" i="2"/>
  <c r="T34" i="2"/>
  <c r="T35" i="2"/>
  <c r="T20" i="2"/>
  <c r="T18" i="2"/>
  <c r="T19" i="2"/>
  <c r="T16" i="2"/>
  <c r="T21" i="2"/>
  <c r="T17" i="2"/>
  <c r="T14" i="2"/>
  <c r="T10" i="2"/>
  <c r="T11" i="2"/>
  <c r="T22" i="2"/>
  <c r="T9" i="2"/>
  <c r="T13" i="2"/>
  <c r="T9" i="1"/>
  <c r="T11" i="1"/>
  <c r="T8" i="1"/>
</calcChain>
</file>

<file path=xl/sharedStrings.xml><?xml version="1.0" encoding="utf-8"?>
<sst xmlns="http://schemas.openxmlformats.org/spreadsheetml/2006/main" count="677" uniqueCount="205">
  <si>
    <t>Surname</t>
  </si>
  <si>
    <t>Forename</t>
  </si>
  <si>
    <t>NAME</t>
  </si>
  <si>
    <t>Time</t>
  </si>
  <si>
    <t>Points</t>
  </si>
  <si>
    <t>Winner</t>
  </si>
  <si>
    <t>YORK</t>
  </si>
  <si>
    <t>TRIATHLONS</t>
  </si>
  <si>
    <t>WAKEFIELD</t>
  </si>
  <si>
    <t>RIPON</t>
  </si>
  <si>
    <t>HOLMFIRTH</t>
  </si>
  <si>
    <t>CRAVEN</t>
  </si>
  <si>
    <t>HOLMFIRTH DUA</t>
  </si>
  <si>
    <t>WAKEFIELD DUA</t>
  </si>
  <si>
    <t>LBT AQUA</t>
  </si>
  <si>
    <t>ILKLEY AQUA</t>
  </si>
  <si>
    <t>YORKSHIRE JUNIOR SERIES RESULTS 2016</t>
  </si>
  <si>
    <t>CATEGORY:</t>
  </si>
  <si>
    <t>Summerson</t>
  </si>
  <si>
    <t>McQuillen Strong</t>
  </si>
  <si>
    <t>May</t>
  </si>
  <si>
    <t>Hubbard</t>
  </si>
  <si>
    <t>TRISTART FEMALE</t>
  </si>
  <si>
    <t>Lola</t>
  </si>
  <si>
    <t>Aideen</t>
  </si>
  <si>
    <t>Kathryn</t>
  </si>
  <si>
    <t>Isobel</t>
  </si>
  <si>
    <t>TRISTAR 1 FEMALE</t>
  </si>
  <si>
    <t>TRISTART MALE</t>
  </si>
  <si>
    <t>Shepherd</t>
  </si>
  <si>
    <t>Firth</t>
  </si>
  <si>
    <t>Roberts-Cutts</t>
  </si>
  <si>
    <t>Wolff</t>
  </si>
  <si>
    <t>Langdon</t>
  </si>
  <si>
    <t>Gabriel</t>
  </si>
  <si>
    <t>Arthur</t>
  </si>
  <si>
    <t>Elliot</t>
  </si>
  <si>
    <t>Edward</t>
  </si>
  <si>
    <t>James</t>
  </si>
  <si>
    <t>William</t>
  </si>
  <si>
    <t>Nicholas</t>
  </si>
  <si>
    <t>Coy</t>
  </si>
  <si>
    <t xml:space="preserve">Holland </t>
  </si>
  <si>
    <t>Ward</t>
  </si>
  <si>
    <t>Hollis</t>
  </si>
  <si>
    <t>Feetham</t>
  </si>
  <si>
    <t>Farrow</t>
  </si>
  <si>
    <t>Walby</t>
  </si>
  <si>
    <t>Stephenson</t>
  </si>
  <si>
    <t>Stoney</t>
  </si>
  <si>
    <t>Coulton</t>
  </si>
  <si>
    <t>Blair</t>
  </si>
  <si>
    <t>Hobson</t>
  </si>
  <si>
    <t>Stevens</t>
  </si>
  <si>
    <t>Hannah</t>
  </si>
  <si>
    <t>Helena</t>
  </si>
  <si>
    <t>Anna</t>
  </si>
  <si>
    <t>Imogen</t>
  </si>
  <si>
    <t>Lucy</t>
  </si>
  <si>
    <t>Freya</t>
  </si>
  <si>
    <t>Ella</t>
  </si>
  <si>
    <t>Alice</t>
  </si>
  <si>
    <t>Zara</t>
  </si>
  <si>
    <t>Charlotte</t>
  </si>
  <si>
    <t>Isabelle</t>
  </si>
  <si>
    <t>Lucia</t>
  </si>
  <si>
    <t>Isabel</t>
  </si>
  <si>
    <t>Ruby</t>
  </si>
  <si>
    <t>Rubie</t>
  </si>
  <si>
    <t>Grace</t>
  </si>
  <si>
    <t>Amelia</t>
  </si>
  <si>
    <t>Olivia</t>
  </si>
  <si>
    <t>NON TRIATHLONS</t>
  </si>
  <si>
    <t>TRISTAR 1 MALE</t>
  </si>
  <si>
    <t>Norton</t>
  </si>
  <si>
    <t>Bryant</t>
  </si>
  <si>
    <t>Phythian-Lee</t>
  </si>
  <si>
    <t>Casey</t>
  </si>
  <si>
    <t>Tabor</t>
  </si>
  <si>
    <t>Wytchard</t>
  </si>
  <si>
    <t>Wilkin</t>
  </si>
  <si>
    <t>Boyle</t>
  </si>
  <si>
    <t>Bednarek</t>
  </si>
  <si>
    <t>Sykes</t>
  </si>
  <si>
    <t>Haywood</t>
  </si>
  <si>
    <t>Coggrave</t>
  </si>
  <si>
    <t>Marlow</t>
  </si>
  <si>
    <t>Waterman</t>
  </si>
  <si>
    <t>French</t>
  </si>
  <si>
    <t>Archie</t>
  </si>
  <si>
    <t>Rory</t>
  </si>
  <si>
    <t>Jake</t>
  </si>
  <si>
    <t>Oliver</t>
  </si>
  <si>
    <t>Patrick</t>
  </si>
  <si>
    <t>Noah</t>
  </si>
  <si>
    <t>Isaac</t>
  </si>
  <si>
    <t>Rhys</t>
  </si>
  <si>
    <t>Lewis</t>
  </si>
  <si>
    <t>Luca</t>
  </si>
  <si>
    <t>Finlay George</t>
  </si>
  <si>
    <t>Sam</t>
  </si>
  <si>
    <t>Robert</t>
  </si>
  <si>
    <t>Matthew</t>
  </si>
  <si>
    <t>Charlie</t>
  </si>
  <si>
    <t>Joe</t>
  </si>
  <si>
    <t>Ethan</t>
  </si>
  <si>
    <t>Cameron</t>
  </si>
  <si>
    <t>Oscion Shem</t>
  </si>
  <si>
    <t>Torin</t>
  </si>
  <si>
    <t>Samuel</t>
  </si>
  <si>
    <t>George</t>
  </si>
  <si>
    <t>TRISTAR 2 FEMALE</t>
  </si>
  <si>
    <t>Jones</t>
  </si>
  <si>
    <t>Richardson</t>
  </si>
  <si>
    <t>Nicholls</t>
  </si>
  <si>
    <t>Jackson</t>
  </si>
  <si>
    <t>Diamond</t>
  </si>
  <si>
    <t>Whitaker</t>
  </si>
  <si>
    <t>Crowe</t>
  </si>
  <si>
    <t>Mcquillen Strong</t>
  </si>
  <si>
    <t>Whiteside</t>
  </si>
  <si>
    <t>Hill</t>
  </si>
  <si>
    <t>Parris</t>
  </si>
  <si>
    <t xml:space="preserve">Mclean </t>
  </si>
  <si>
    <t>Heppenstall</t>
  </si>
  <si>
    <t>Kerry</t>
  </si>
  <si>
    <t>Wright</t>
  </si>
  <si>
    <t>Eve</t>
  </si>
  <si>
    <t>Millie</t>
  </si>
  <si>
    <t>Lillie</t>
  </si>
  <si>
    <t>Jessica</t>
  </si>
  <si>
    <t>Issy</t>
  </si>
  <si>
    <t xml:space="preserve">Tally </t>
  </si>
  <si>
    <t>Alexandra</t>
  </si>
  <si>
    <t>Caitlin</t>
  </si>
  <si>
    <t>Rebecca</t>
  </si>
  <si>
    <t>Annabel</t>
  </si>
  <si>
    <t>Harriet</t>
  </si>
  <si>
    <t>Aoife</t>
  </si>
  <si>
    <t xml:space="preserve">Alice </t>
  </si>
  <si>
    <t>TRISTAR 2 MALE</t>
  </si>
  <si>
    <t>Mantle</t>
  </si>
  <si>
    <t>Welford</t>
  </si>
  <si>
    <t>Sutcliffe</t>
  </si>
  <si>
    <t>Scantlebury</t>
  </si>
  <si>
    <t>Hutchinson</t>
  </si>
  <si>
    <t>Stockley</t>
  </si>
  <si>
    <t>Wilbur</t>
  </si>
  <si>
    <t>Soljai</t>
  </si>
  <si>
    <t>Tom</t>
  </si>
  <si>
    <t>Reuben</t>
  </si>
  <si>
    <t>Joshua</t>
  </si>
  <si>
    <t>Nathan</t>
  </si>
  <si>
    <t>Jonny</t>
  </si>
  <si>
    <t>Evan</t>
  </si>
  <si>
    <t>Leo</t>
  </si>
  <si>
    <t>TRISTAR 3 FEMALE</t>
  </si>
  <si>
    <t>Moore</t>
  </si>
  <si>
    <t>Calton-Seal</t>
  </si>
  <si>
    <t>Yates</t>
  </si>
  <si>
    <t>Smith</t>
  </si>
  <si>
    <t>Holland</t>
  </si>
  <si>
    <t>Frederica</t>
  </si>
  <si>
    <t xml:space="preserve">Martha </t>
  </si>
  <si>
    <t>Maddy</t>
  </si>
  <si>
    <t>Jess</t>
  </si>
  <si>
    <t>Amy</t>
  </si>
  <si>
    <t xml:space="preserve">Emily </t>
  </si>
  <si>
    <t>TRISTAR 3 MALE</t>
  </si>
  <si>
    <t>Sherman</t>
  </si>
  <si>
    <t>Brackenridge</t>
  </si>
  <si>
    <t>Minto</t>
  </si>
  <si>
    <t>Newman</t>
  </si>
  <si>
    <t>Finnian</t>
  </si>
  <si>
    <t>Dominic</t>
  </si>
  <si>
    <t>Harry</t>
  </si>
  <si>
    <t xml:space="preserve">Archie </t>
  </si>
  <si>
    <t>YOUTH FEMALE</t>
  </si>
  <si>
    <t>Bennison</t>
  </si>
  <si>
    <t>Harrison</t>
  </si>
  <si>
    <t>YOUTH MALE</t>
  </si>
  <si>
    <t>Forrester</t>
  </si>
  <si>
    <t>Howell</t>
  </si>
  <si>
    <t>Maia</t>
  </si>
  <si>
    <t>Bulmer</t>
  </si>
  <si>
    <t>Ellie</t>
  </si>
  <si>
    <t>Emil</t>
  </si>
  <si>
    <t>Read</t>
  </si>
  <si>
    <t>Chrispin</t>
  </si>
  <si>
    <t>Akers</t>
  </si>
  <si>
    <t>Gaughan</t>
  </si>
  <si>
    <t>Lorna</t>
  </si>
  <si>
    <t>Abi</t>
  </si>
  <si>
    <t>Antcliff</t>
  </si>
  <si>
    <t>Herbert</t>
  </si>
  <si>
    <t>Jordan</t>
  </si>
  <si>
    <t>Findlay</t>
  </si>
  <si>
    <t>Eliza</t>
  </si>
  <si>
    <t>Toby</t>
  </si>
  <si>
    <t>Hunter</t>
  </si>
  <si>
    <t>Bordewich</t>
  </si>
  <si>
    <t>Syrett</t>
  </si>
  <si>
    <t>Mla</t>
  </si>
  <si>
    <t>TOTAL POINTS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</si>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</sst>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21" fontId="0" fillId="0" borderId="0" xfId="0" applyNumberFormat="1" applyBorder="1"/>
    <xf numFmtId="1" fontId="0" fillId="0" borderId="0" xfId="0" applyNumberFormat="1"/>
    <xf numFmtId="21" fontId="0" fillId="0" borderId="0" xfId="0" applyNumberFormat="1"/>
    <xf numFmtId="1" fontId="0" fillId="0" borderId="0" xfId="0" applyNumberFormat="1" applyBorder="1"/>
    <xf numFmtId="1" fontId="0" fillId="0" borderId="0" xfId="2" applyNumberFormat="1" applyFont="1" applyBorder="1"/>
    <xf numFmtId="1" fontId="0" fillId="0" borderId="0" xfId="2" applyNumberFormat="1" applyFont="1" applyFill="1" applyBorder="1"/>
    <xf numFmtId="21" fontId="0" fillId="0" borderId="5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0" fontId="6" fillId="0" borderId="0" xfId="0" applyFont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21" fontId="0" fillId="0" borderId="2" xfId="0" applyNumberFormat="1" applyBorder="1"/>
    <xf numFmtId="1" fontId="0" fillId="0" borderId="2" xfId="0" applyNumberFormat="1" applyBorder="1"/>
    <xf numFmtId="21" fontId="4" fillId="0" borderId="2" xfId="0" applyNumberFormat="1" applyFont="1" applyBorder="1"/>
    <xf numFmtId="1" fontId="0" fillId="0" borderId="3" xfId="0" applyNumberFormat="1" applyBorder="1"/>
    <xf numFmtId="21" fontId="4" fillId="0" borderId="0" xfId="0" applyNumberFormat="1" applyFont="1" applyBorder="1"/>
    <xf numFmtId="1" fontId="0" fillId="0" borderId="5" xfId="0" applyNumberFormat="1" applyBorder="1"/>
    <xf numFmtId="21" fontId="0" fillId="0" borderId="7" xfId="0" applyNumberFormat="1" applyBorder="1"/>
    <xf numFmtId="1" fontId="0" fillId="0" borderId="7" xfId="0" applyNumberFormat="1" applyBorder="1"/>
    <xf numFmtId="21" fontId="4" fillId="0" borderId="7" xfId="0" applyNumberFormat="1" applyFont="1" applyBorder="1"/>
    <xf numFmtId="1" fontId="0" fillId="0" borderId="8" xfId="0" applyNumberFormat="1" applyBorder="1"/>
    <xf numFmtId="0" fontId="1" fillId="0" borderId="1" xfId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1" fillId="0" borderId="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0" fillId="0" borderId="4" xfId="1" applyFont="1" applyBorder="1" applyAlignment="1">
      <alignment horizontal="left" vertical="top"/>
    </xf>
    <xf numFmtId="0" fontId="0" fillId="0" borderId="0" xfId="1" applyFont="1" applyBorder="1" applyAlignment="1">
      <alignment horizontal="left" vertical="top"/>
    </xf>
    <xf numFmtId="0" fontId="1" fillId="0" borderId="6" xfId="1" applyBorder="1" applyAlignment="1">
      <alignment horizontal="left" vertical="top"/>
    </xf>
    <xf numFmtId="0" fontId="1" fillId="0" borderId="7" xfId="1" applyBorder="1" applyAlignment="1">
      <alignment horizontal="left" vertical="top"/>
    </xf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2" fillId="0" borderId="0" xfId="0" applyFont="1" applyBorder="1" applyAlignment="1">
      <alignment horizontal="center"/>
    </xf>
    <xf numFmtId="0" fontId="0" fillId="0" borderId="1" xfId="1" applyFont="1" applyBorder="1" applyAlignment="1">
      <alignment horizontal="left" vertical="top"/>
    </xf>
    <xf numFmtId="0" fontId="0" fillId="0" borderId="2" xfId="1" applyFont="1" applyBorder="1" applyAlignment="1">
      <alignment horizontal="left" vertical="top"/>
    </xf>
    <xf numFmtId="0" fontId="0" fillId="0" borderId="6" xfId="1" applyFont="1" applyBorder="1" applyAlignment="1">
      <alignment horizontal="left" vertical="top"/>
    </xf>
    <xf numFmtId="0" fontId="0" fillId="0" borderId="7" xfId="1" applyFont="1" applyBorder="1" applyAlignment="1">
      <alignment horizontal="left" vertical="top"/>
    </xf>
    <xf numFmtId="1" fontId="0" fillId="0" borderId="2" xfId="2" applyNumberFormat="1" applyFont="1" applyBorder="1"/>
    <xf numFmtId="1" fontId="0" fillId="0" borderId="7" xfId="2" applyNumberFormat="1" applyFont="1" applyBorder="1"/>
    <xf numFmtId="1" fontId="0" fillId="0" borderId="2" xfId="2" applyNumberFormat="1" applyFont="1" applyFill="1" applyBorder="1"/>
    <xf numFmtId="1" fontId="0" fillId="0" borderId="7" xfId="2" applyNumberFormat="1" applyFont="1" applyFill="1" applyBorder="1"/>
    <xf numFmtId="0" fontId="0" fillId="0" borderId="2" xfId="0" applyNumberFormat="1" applyBorder="1"/>
    <xf numFmtId="0" fontId="0" fillId="0" borderId="0" xfId="0" applyNumberFormat="1" applyBorder="1"/>
    <xf numFmtId="0" fontId="1" fillId="0" borderId="4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0" fillId="0" borderId="6" xfId="1" applyFont="1" applyFill="1" applyBorder="1" applyAlignment="1">
      <alignment horizontal="left" vertical="top"/>
    </xf>
    <xf numFmtId="0" fontId="0" fillId="0" borderId="7" xfId="1" applyFont="1" applyFill="1" applyBorder="1" applyAlignment="1">
      <alignment horizontal="left" vertical="top"/>
    </xf>
    <xf numFmtId="0" fontId="0" fillId="0" borderId="7" xfId="0" applyNumberFormat="1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9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h\Dropbox%20(Personal)\Junior%20series%202016\York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h\Dropbox%20(Personal)\Junior%20series%202016\Wakefield%20Tri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h\Dropbox%20(Personal)\Junior%20series%202016\Copy%20of%20Results%20Holmfirth%20Junior%20Tr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h\Dropbox%20(Personal)\Junior%20series%202016\Holmfirth%20Junior%20Duathlon%20Results%2010th%20April%202016%20p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K1">
            <v>5.4745370370370373E-3</v>
          </cell>
        </row>
        <row r="2">
          <cell r="K2">
            <v>5.5092592592592589E-3</v>
          </cell>
        </row>
        <row r="3">
          <cell r="K3">
            <v>6.238425925925925E-3</v>
          </cell>
        </row>
        <row r="6">
          <cell r="K6">
            <v>7.2800925925925915E-3</v>
          </cell>
        </row>
        <row r="7">
          <cell r="K7">
            <v>6.1921296296296299E-3</v>
          </cell>
        </row>
        <row r="8">
          <cell r="K8">
            <v>6.3310185185185197E-3</v>
          </cell>
        </row>
        <row r="10">
          <cell r="K10">
            <v>6.6435185185185182E-3</v>
          </cell>
        </row>
        <row r="12">
          <cell r="K12">
            <v>6.6666666666666671E-3</v>
          </cell>
        </row>
        <row r="17">
          <cell r="K17">
            <v>8.6342592592592599E-3</v>
          </cell>
        </row>
        <row r="19">
          <cell r="K19">
            <v>9.2708333333333341E-3</v>
          </cell>
        </row>
        <row r="20">
          <cell r="K20">
            <v>9.3518518518518525E-3</v>
          </cell>
        </row>
        <row r="21">
          <cell r="K21">
            <v>9.4212962962962957E-3</v>
          </cell>
        </row>
        <row r="23">
          <cell r="K23">
            <v>9.6296296296296303E-3</v>
          </cell>
        </row>
        <row r="26">
          <cell r="K26">
            <v>9.7685185185185184E-3</v>
          </cell>
        </row>
        <row r="27">
          <cell r="K27">
            <v>9.8032407407407408E-3</v>
          </cell>
        </row>
        <row r="28">
          <cell r="K28">
            <v>9.8495370370370369E-3</v>
          </cell>
        </row>
        <row r="29">
          <cell r="K29">
            <v>1.0069444444444445E-2</v>
          </cell>
        </row>
        <row r="33">
          <cell r="K33">
            <v>1.019675925925926E-2</v>
          </cell>
        </row>
        <row r="36">
          <cell r="K36">
            <v>1.0497685185185186E-2</v>
          </cell>
        </row>
        <row r="38">
          <cell r="K38">
            <v>1.0613425925925927E-2</v>
          </cell>
        </row>
        <row r="41">
          <cell r="K41">
            <v>1.0983796296296297E-2</v>
          </cell>
        </row>
        <row r="45">
          <cell r="K45">
            <v>1.1307870370370371E-2</v>
          </cell>
        </row>
        <row r="47">
          <cell r="K47">
            <v>1.1689814814814814E-2</v>
          </cell>
        </row>
        <row r="49">
          <cell r="K49">
            <v>1.2048611111111112E-2</v>
          </cell>
        </row>
        <row r="52">
          <cell r="K52">
            <v>9.8032407407407408E-3</v>
          </cell>
        </row>
        <row r="54">
          <cell r="K54">
            <v>1.03125E-2</v>
          </cell>
        </row>
        <row r="55">
          <cell r="K55">
            <v>1.0578703703703703E-2</v>
          </cell>
        </row>
        <row r="56">
          <cell r="K56">
            <v>1.0601851851851854E-2</v>
          </cell>
        </row>
        <row r="57">
          <cell r="K57">
            <v>1.0659722222222221E-2</v>
          </cell>
        </row>
        <row r="58">
          <cell r="K58">
            <v>1.068287037037037E-2</v>
          </cell>
        </row>
        <row r="59">
          <cell r="K59">
            <v>1.0717592592592593E-2</v>
          </cell>
        </row>
        <row r="64">
          <cell r="K64">
            <v>1.1574074074074075E-2</v>
          </cell>
        </row>
        <row r="66">
          <cell r="K66">
            <v>1.1736111111111109E-2</v>
          </cell>
        </row>
        <row r="67">
          <cell r="K67">
            <v>1.1782407407407406E-2</v>
          </cell>
        </row>
        <row r="68">
          <cell r="K68">
            <v>1.1793981481481482E-2</v>
          </cell>
        </row>
        <row r="73">
          <cell r="K73">
            <v>1.3460648148148147E-2</v>
          </cell>
        </row>
        <row r="76">
          <cell r="K76">
            <v>1.2824074074074073E-2</v>
          </cell>
        </row>
        <row r="77">
          <cell r="K77">
            <v>1.315972222222222E-2</v>
          </cell>
        </row>
        <row r="78">
          <cell r="K78">
            <v>1.3368055555555557E-2</v>
          </cell>
        </row>
        <row r="79">
          <cell r="K79">
            <v>1.4432870370370372E-2</v>
          </cell>
        </row>
        <row r="80">
          <cell r="K80">
            <v>1.4548611111111111E-2</v>
          </cell>
        </row>
        <row r="81">
          <cell r="K81">
            <v>1.5127314814814816E-2</v>
          </cell>
        </row>
        <row r="82">
          <cell r="K82">
            <v>1.5231481481481483E-2</v>
          </cell>
        </row>
        <row r="83">
          <cell r="K83">
            <v>1.5405092592592593E-2</v>
          </cell>
        </row>
        <row r="84">
          <cell r="K84">
            <v>1.5729166666666666E-2</v>
          </cell>
        </row>
        <row r="85">
          <cell r="K85">
            <v>1.579861111111111E-2</v>
          </cell>
        </row>
        <row r="86">
          <cell r="K86">
            <v>1.5914351851851853E-2</v>
          </cell>
        </row>
        <row r="88">
          <cell r="K88">
            <v>1.6342592592592593E-2</v>
          </cell>
        </row>
        <row r="91">
          <cell r="K91">
            <v>1.7164351851851851E-2</v>
          </cell>
        </row>
        <row r="93">
          <cell r="K93">
            <v>1.7708333333333333E-2</v>
          </cell>
        </row>
        <row r="97">
          <cell r="K97">
            <v>2.0601851851851854E-2</v>
          </cell>
        </row>
        <row r="100">
          <cell r="K100">
            <v>1.3958333333333335E-2</v>
          </cell>
        </row>
        <row r="101">
          <cell r="K101">
            <v>1.4328703703703703E-2</v>
          </cell>
        </row>
        <row r="102">
          <cell r="K102">
            <v>1.4398148148148148E-2</v>
          </cell>
        </row>
        <row r="103">
          <cell r="K103">
            <v>1.4479166666666668E-2</v>
          </cell>
        </row>
        <row r="104">
          <cell r="K104">
            <v>1.4837962962962963E-2</v>
          </cell>
        </row>
        <row r="105">
          <cell r="K105">
            <v>1.5196759259259259E-2</v>
          </cell>
        </row>
        <row r="106">
          <cell r="K106">
            <v>1.5381944444444443E-2</v>
          </cell>
        </row>
        <row r="107">
          <cell r="K107">
            <v>1.5983796296296295E-2</v>
          </cell>
        </row>
        <row r="109">
          <cell r="K109">
            <v>1.6053240740740739E-2</v>
          </cell>
        </row>
        <row r="110">
          <cell r="K110">
            <v>1.6898148148148148E-2</v>
          </cell>
        </row>
        <row r="112">
          <cell r="K112">
            <v>1.7847222222222223E-2</v>
          </cell>
        </row>
        <row r="113">
          <cell r="K113">
            <v>1.7928240740740741E-2</v>
          </cell>
        </row>
        <row r="125">
          <cell r="K125">
            <v>1.6574074074074074E-2</v>
          </cell>
        </row>
        <row r="126">
          <cell r="K126">
            <v>1.7314814814814814E-2</v>
          </cell>
        </row>
        <row r="128">
          <cell r="K128">
            <v>1.7754629629629631E-2</v>
          </cell>
        </row>
        <row r="129">
          <cell r="K129">
            <v>1.7881944444444443E-2</v>
          </cell>
        </row>
        <row r="130">
          <cell r="K130">
            <v>1.8148148148148146E-2</v>
          </cell>
        </row>
        <row r="131">
          <cell r="K131">
            <v>1.8414351851851852E-2</v>
          </cell>
        </row>
        <row r="133">
          <cell r="K133">
            <v>1.8749999999999999E-2</v>
          </cell>
        </row>
        <row r="134">
          <cell r="K134">
            <v>1.9155092592592592E-2</v>
          </cell>
        </row>
        <row r="136">
          <cell r="K136">
            <v>1.9652777777777779E-2</v>
          </cell>
        </row>
        <row r="140">
          <cell r="K140">
            <v>2.0405092592592593E-2</v>
          </cell>
        </row>
        <row r="141">
          <cell r="K141">
            <v>2.0625000000000001E-2</v>
          </cell>
        </row>
        <row r="142">
          <cell r="K142">
            <v>2.0775462962962964E-2</v>
          </cell>
        </row>
        <row r="145">
          <cell r="K145">
            <v>2.2604166666666665E-2</v>
          </cell>
        </row>
        <row r="147">
          <cell r="K147">
            <v>2.3379629629629629E-2</v>
          </cell>
        </row>
        <row r="148">
          <cell r="K148">
            <v>2.3402777777777783E-2</v>
          </cell>
        </row>
        <row r="151">
          <cell r="K151">
            <v>2.6840277777777779E-2</v>
          </cell>
        </row>
        <row r="152">
          <cell r="K152">
            <v>1.7939814814814815E-2</v>
          </cell>
        </row>
        <row r="153">
          <cell r="K153">
            <v>1.8449074074074073E-2</v>
          </cell>
        </row>
        <row r="154">
          <cell r="K154">
            <v>1.9178240740740742E-2</v>
          </cell>
        </row>
        <row r="155">
          <cell r="K155">
            <v>1.954861111111111E-2</v>
          </cell>
        </row>
        <row r="157">
          <cell r="K157">
            <v>2.0081018518518519E-2</v>
          </cell>
        </row>
        <row r="158">
          <cell r="K158">
            <v>2.0798611111111111E-2</v>
          </cell>
        </row>
        <row r="163">
          <cell r="K163">
            <v>2.225694444444444E-2</v>
          </cell>
        </row>
        <row r="165">
          <cell r="K165">
            <v>2.2372685185185186E-2</v>
          </cell>
        </row>
        <row r="166">
          <cell r="K166">
            <v>2.2407407407407407E-2</v>
          </cell>
        </row>
        <row r="168">
          <cell r="K168">
            <v>2.2905092592592591E-2</v>
          </cell>
        </row>
        <row r="170">
          <cell r="K170">
            <v>2.3993055555555556E-2</v>
          </cell>
        </row>
        <row r="177">
          <cell r="K177">
            <v>2.0787037037037038E-2</v>
          </cell>
        </row>
        <row r="179">
          <cell r="K179">
            <v>2.1909722222222223E-2</v>
          </cell>
        </row>
        <row r="180">
          <cell r="K180">
            <v>2.1944444444444447E-2</v>
          </cell>
        </row>
        <row r="181">
          <cell r="K181">
            <v>2.3159722222222224E-2</v>
          </cell>
        </row>
        <row r="187">
          <cell r="K187">
            <v>2.4386574074074074E-2</v>
          </cell>
        </row>
        <row r="190">
          <cell r="K190">
            <v>2.3391203703703702E-2</v>
          </cell>
        </row>
        <row r="191">
          <cell r="K191">
            <v>2.4895833333333336E-2</v>
          </cell>
        </row>
        <row r="192">
          <cell r="K192">
            <v>2.56712962962963E-2</v>
          </cell>
        </row>
        <row r="194">
          <cell r="K194">
            <v>2.7256944444444445E-2</v>
          </cell>
        </row>
        <row r="196">
          <cell r="K196">
            <v>2.5729166666666664E-2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J1">
            <v>7.1874999999999994E-3</v>
          </cell>
        </row>
        <row r="2">
          <cell r="J2">
            <v>7.3263888888888892E-3</v>
          </cell>
        </row>
        <row r="3">
          <cell r="J3">
            <v>7.5810185185185182E-3</v>
          </cell>
        </row>
        <row r="4">
          <cell r="J4">
            <v>8.4953703703703701E-3</v>
          </cell>
        </row>
        <row r="5">
          <cell r="J5">
            <v>8.7152777777777784E-3</v>
          </cell>
        </row>
        <row r="7">
          <cell r="J7">
            <v>5.6712962962962958E-3</v>
          </cell>
        </row>
        <row r="9">
          <cell r="J9">
            <v>6.7013888888888887E-3</v>
          </cell>
        </row>
        <row r="11">
          <cell r="J11">
            <v>7.4421296296296293E-3</v>
          </cell>
        </row>
        <row r="12">
          <cell r="J12">
            <v>1.1249999999999998E-2</v>
          </cell>
        </row>
        <row r="13">
          <cell r="J13">
            <v>1.1562499999999998E-2</v>
          </cell>
        </row>
        <row r="14">
          <cell r="J14">
            <v>1.1585648148148149E-2</v>
          </cell>
        </row>
        <row r="15">
          <cell r="J15">
            <v>1.1805555555555555E-2</v>
          </cell>
        </row>
        <row r="16">
          <cell r="J16">
            <v>1.2048611111111112E-2</v>
          </cell>
        </row>
        <row r="17">
          <cell r="J17">
            <v>1.2199074074074072E-2</v>
          </cell>
        </row>
        <row r="18">
          <cell r="J18">
            <v>1.2314814814814815E-2</v>
          </cell>
        </row>
        <row r="19">
          <cell r="J19">
            <v>1.2708333333333334E-2</v>
          </cell>
        </row>
        <row r="21">
          <cell r="J21">
            <v>1.3877314814814815E-2</v>
          </cell>
        </row>
        <row r="26">
          <cell r="J26">
            <v>1.4930555555555556E-2</v>
          </cell>
        </row>
        <row r="27">
          <cell r="J27">
            <v>1.525462962962963E-2</v>
          </cell>
        </row>
        <row r="30">
          <cell r="J30">
            <v>1.5601851851851851E-2</v>
          </cell>
        </row>
        <row r="32">
          <cell r="J32">
            <v>1.0358796296296295E-2</v>
          </cell>
        </row>
        <row r="33">
          <cell r="J33">
            <v>1.0462962962962964E-2</v>
          </cell>
        </row>
        <row r="34">
          <cell r="J34">
            <v>1.0636574074074074E-2</v>
          </cell>
        </row>
        <row r="35">
          <cell r="J35">
            <v>1.0972222222222223E-2</v>
          </cell>
        </row>
        <row r="36">
          <cell r="J36">
            <v>1.1076388888888887E-2</v>
          </cell>
        </row>
        <row r="37">
          <cell r="J37">
            <v>1.1782407407407406E-2</v>
          </cell>
        </row>
        <row r="38">
          <cell r="J38">
            <v>1.1875000000000002E-2</v>
          </cell>
        </row>
        <row r="40">
          <cell r="J40">
            <v>1.2164351851851852E-2</v>
          </cell>
        </row>
        <row r="43">
          <cell r="J43">
            <v>1.2604166666666666E-2</v>
          </cell>
        </row>
        <row r="44">
          <cell r="J44">
            <v>1.2905092592592591E-2</v>
          </cell>
        </row>
        <row r="45">
          <cell r="J45">
            <v>1.3506944444444445E-2</v>
          </cell>
        </row>
        <row r="47">
          <cell r="J47">
            <v>1.3865740740740739E-2</v>
          </cell>
        </row>
        <row r="49">
          <cell r="J49">
            <v>1.3888888888888888E-2</v>
          </cell>
        </row>
        <row r="50">
          <cell r="J50">
            <v>1.4108796296296295E-2</v>
          </cell>
        </row>
        <row r="51">
          <cell r="J51">
            <v>1.4201388888888888E-2</v>
          </cell>
        </row>
        <row r="54">
          <cell r="J54">
            <v>1.4652777777777778E-2</v>
          </cell>
        </row>
        <row r="55">
          <cell r="J55">
            <v>1.4918981481481483E-2</v>
          </cell>
        </row>
        <row r="56">
          <cell r="J56">
            <v>1.5381944444444443E-2</v>
          </cell>
        </row>
        <row r="59">
          <cell r="J59">
            <v>1.6909722222222225E-2</v>
          </cell>
        </row>
        <row r="60">
          <cell r="J60">
            <v>1.6932870370370369E-2</v>
          </cell>
        </row>
        <row r="61">
          <cell r="J61">
            <v>1.7523148148148149E-2</v>
          </cell>
        </row>
        <row r="62">
          <cell r="J62">
            <v>1.7812499999999998E-2</v>
          </cell>
        </row>
        <row r="63">
          <cell r="J63">
            <v>1.832175925925926E-2</v>
          </cell>
        </row>
        <row r="64">
          <cell r="J64">
            <v>1.8402777777777778E-2</v>
          </cell>
        </row>
        <row r="66">
          <cell r="J66">
            <v>1.8888888888888889E-2</v>
          </cell>
        </row>
        <row r="67">
          <cell r="J67">
            <v>1.9166666666666669E-2</v>
          </cell>
        </row>
        <row r="68">
          <cell r="J68">
            <v>0.02</v>
          </cell>
        </row>
        <row r="70">
          <cell r="J70">
            <v>2.0752314814814814E-2</v>
          </cell>
        </row>
        <row r="71">
          <cell r="J71">
            <v>2.1006944444444443E-2</v>
          </cell>
        </row>
        <row r="72">
          <cell r="J72">
            <v>2.2152777777777775E-2</v>
          </cell>
        </row>
        <row r="73">
          <cell r="J73">
            <v>2.2511574074074073E-2</v>
          </cell>
        </row>
        <row r="76">
          <cell r="J76">
            <v>2.4004629629629629E-2</v>
          </cell>
        </row>
        <row r="78">
          <cell r="J78">
            <v>1.4675925925925926E-2</v>
          </cell>
        </row>
        <row r="79">
          <cell r="J79">
            <v>1.5590277777777778E-2</v>
          </cell>
        </row>
        <row r="80">
          <cell r="J80">
            <v>1.5856481481481482E-2</v>
          </cell>
        </row>
        <row r="81">
          <cell r="J81">
            <v>1.6527777777777777E-2</v>
          </cell>
        </row>
        <row r="82">
          <cell r="J82">
            <v>1.6782407407407409E-2</v>
          </cell>
        </row>
        <row r="83">
          <cell r="J83">
            <v>1.6944444444444443E-2</v>
          </cell>
        </row>
        <row r="86">
          <cell r="J86">
            <v>1.7361111111111112E-2</v>
          </cell>
        </row>
        <row r="87">
          <cell r="J87">
            <v>1.7511574074074072E-2</v>
          </cell>
        </row>
        <row r="88">
          <cell r="J88">
            <v>1.7928240740740741E-2</v>
          </cell>
        </row>
        <row r="90">
          <cell r="J90">
            <v>1.8680555555555554E-2</v>
          </cell>
        </row>
        <row r="93">
          <cell r="J93">
            <v>1.8912037037037036E-2</v>
          </cell>
        </row>
        <row r="96">
          <cell r="J96">
            <v>1.9814814814814816E-2</v>
          </cell>
        </row>
        <row r="97">
          <cell r="J97">
            <v>1.9953703703703706E-2</v>
          </cell>
        </row>
        <row r="101">
          <cell r="J101">
            <v>2.0543981481481479E-2</v>
          </cell>
        </row>
        <row r="103">
          <cell r="J103">
            <v>2.0555555555555556E-2</v>
          </cell>
        </row>
        <row r="106">
          <cell r="J106">
            <v>2.1307870370370369E-2</v>
          </cell>
        </row>
        <row r="112">
          <cell r="J112">
            <v>2.1250000000000002E-2</v>
          </cell>
        </row>
        <row r="113">
          <cell r="J113">
            <v>2.1631944444444443E-2</v>
          </cell>
        </row>
        <row r="114">
          <cell r="J114">
            <v>2.255787037037037E-2</v>
          </cell>
        </row>
        <row r="115">
          <cell r="J115">
            <v>2.2800925925925929E-2</v>
          </cell>
        </row>
        <row r="116">
          <cell r="J116">
            <v>2.3113425925925926E-2</v>
          </cell>
        </row>
        <row r="117">
          <cell r="J117">
            <v>2.3495370370370371E-2</v>
          </cell>
        </row>
        <row r="118">
          <cell r="J118">
            <v>2.3831018518518519E-2</v>
          </cell>
        </row>
        <row r="119">
          <cell r="J119">
            <v>2.4143518518518519E-2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"/>
      <sheetName val="TS1"/>
      <sheetName val="TS2"/>
      <sheetName val="TS3"/>
      <sheetName val="Youth"/>
    </sheetNames>
    <sheetDataSet>
      <sheetData sheetId="0">
        <row r="3">
          <cell r="R3">
            <v>6.2962962962962998E-3</v>
          </cell>
        </row>
        <row r="4">
          <cell r="R4">
            <v>7.0023148148148154E-3</v>
          </cell>
        </row>
        <row r="5">
          <cell r="R5">
            <v>7.1759259259259328E-3</v>
          </cell>
        </row>
        <row r="8">
          <cell r="R8">
            <v>7.7662037037036988E-3</v>
          </cell>
        </row>
        <row r="10">
          <cell r="E10" t="str">
            <v>Rayner</v>
          </cell>
          <cell r="F10" t="str">
            <v>Fred</v>
          </cell>
          <cell r="R10">
            <v>8.5648148148148029E-3</v>
          </cell>
        </row>
        <row r="13">
          <cell r="R13">
            <v>1.0011574074074062E-2</v>
          </cell>
        </row>
        <row r="17">
          <cell r="R17">
            <v>8.1944444444444417E-3</v>
          </cell>
        </row>
        <row r="18">
          <cell r="R18">
            <v>8.3333333333333315E-3</v>
          </cell>
        </row>
        <row r="19">
          <cell r="E19" t="str">
            <v>Howarth</v>
          </cell>
          <cell r="F19" t="str">
            <v>Esther</v>
          </cell>
          <cell r="R19">
            <v>8.5069444444444628E-3</v>
          </cell>
        </row>
        <row r="20">
          <cell r="R20">
            <v>8.5648148148148376E-3</v>
          </cell>
        </row>
        <row r="21">
          <cell r="R21">
            <v>8.5763888888889112E-3</v>
          </cell>
        </row>
      </sheetData>
      <sheetData sheetId="1">
        <row r="2">
          <cell r="R2">
            <v>1.1620370370370371E-2</v>
          </cell>
        </row>
        <row r="3">
          <cell r="R3">
            <v>1.2083333333333335E-2</v>
          </cell>
        </row>
        <row r="4">
          <cell r="R4">
            <v>1.2152777777777769E-2</v>
          </cell>
        </row>
        <row r="6">
          <cell r="R6">
            <v>1.246527777777777E-2</v>
          </cell>
        </row>
        <row r="7">
          <cell r="R7">
            <v>1.2557870370370372E-2</v>
          </cell>
        </row>
        <row r="8">
          <cell r="R8">
            <v>1.2766203703703696E-2</v>
          </cell>
        </row>
        <row r="9">
          <cell r="R9">
            <v>1.3020833333333329E-2</v>
          </cell>
        </row>
        <row r="10">
          <cell r="R10">
            <v>1.3125000000000005E-2</v>
          </cell>
        </row>
        <row r="11">
          <cell r="R11">
            <v>1.3310185185185175E-2</v>
          </cell>
        </row>
        <row r="15">
          <cell r="R15">
            <v>1.3877314814814821E-2</v>
          </cell>
        </row>
        <row r="16">
          <cell r="E16" t="str">
            <v>Rayner</v>
          </cell>
          <cell r="F16" t="str">
            <v>Georgina</v>
          </cell>
          <cell r="R16">
            <v>1.4108796296296307E-2</v>
          </cell>
        </row>
        <row r="20">
          <cell r="R20">
            <v>1.5821759259259258E-2</v>
          </cell>
        </row>
        <row r="21">
          <cell r="R21">
            <v>1.6423611111111104E-2</v>
          </cell>
        </row>
        <row r="22">
          <cell r="E22" t="str">
            <v>Brown</v>
          </cell>
          <cell r="F22" t="str">
            <v>Sophie</v>
          </cell>
          <cell r="R22">
            <v>1.6504629629629626E-2</v>
          </cell>
        </row>
        <row r="23">
          <cell r="E23" t="str">
            <v>Tiffany</v>
          </cell>
          <cell r="F23" t="str">
            <v>Imogen</v>
          </cell>
          <cell r="R23">
            <v>1.6585648148148148E-2</v>
          </cell>
        </row>
        <row r="27">
          <cell r="R27">
            <v>1.0543981481481481E-2</v>
          </cell>
        </row>
        <row r="28">
          <cell r="R28">
            <v>1.1030092592592598E-2</v>
          </cell>
        </row>
        <row r="29">
          <cell r="R29">
            <v>1.1041666666666672E-2</v>
          </cell>
        </row>
        <row r="30">
          <cell r="R30">
            <v>1.1122685185185173E-2</v>
          </cell>
        </row>
        <row r="31">
          <cell r="R31">
            <v>1.1284722222222217E-2</v>
          </cell>
        </row>
        <row r="35">
          <cell r="R35">
            <v>1.1782407407407415E-2</v>
          </cell>
        </row>
        <row r="37">
          <cell r="E37" t="str">
            <v>Carrington</v>
          </cell>
          <cell r="F37" t="str">
            <v>Luke</v>
          </cell>
          <cell r="R37">
            <v>1.1898148148148144E-2</v>
          </cell>
        </row>
        <row r="39">
          <cell r="R39">
            <v>1.2361111111111107E-2</v>
          </cell>
        </row>
        <row r="42">
          <cell r="E42" t="str">
            <v>Baker</v>
          </cell>
          <cell r="F42" t="str">
            <v>Will</v>
          </cell>
          <cell r="R42">
            <v>1.2673611111111115E-2</v>
          </cell>
        </row>
        <row r="45">
          <cell r="E45" t="str">
            <v>Fraser</v>
          </cell>
          <cell r="F45" t="str">
            <v>Elliot</v>
          </cell>
          <cell r="R45">
            <v>1.2905092592592593E-2</v>
          </cell>
        </row>
        <row r="46">
          <cell r="R46">
            <v>1.3113425925925931E-2</v>
          </cell>
        </row>
        <row r="48">
          <cell r="E48" t="str">
            <v>Wiles</v>
          </cell>
          <cell r="F48" t="str">
            <v>Declan</v>
          </cell>
          <cell r="R48">
            <v>1.3344907407407409E-2</v>
          </cell>
        </row>
        <row r="49">
          <cell r="R49">
            <v>1.3356481481481483E-2</v>
          </cell>
        </row>
        <row r="50">
          <cell r="R50">
            <v>1.3414351851851844E-2</v>
          </cell>
        </row>
        <row r="53">
          <cell r="R53">
            <v>1.3634259259259263E-2</v>
          </cell>
        </row>
        <row r="56">
          <cell r="R56">
            <v>1.3981481481481491E-2</v>
          </cell>
        </row>
        <row r="58">
          <cell r="R58">
            <v>1.4097222222222219E-2</v>
          </cell>
        </row>
        <row r="59">
          <cell r="R59">
            <v>1.4120370370370373E-2</v>
          </cell>
        </row>
      </sheetData>
      <sheetData sheetId="2">
        <row r="3">
          <cell r="R3">
            <v>1.5486111111111103E-2</v>
          </cell>
        </row>
        <row r="5">
          <cell r="R5">
            <v>1.6041666666666662E-2</v>
          </cell>
        </row>
        <row r="6">
          <cell r="R6">
            <v>1.6157407407407398E-2</v>
          </cell>
        </row>
        <row r="7">
          <cell r="R7">
            <v>1.6643518518518516E-2</v>
          </cell>
        </row>
        <row r="8">
          <cell r="E8" t="str">
            <v>Shipley</v>
          </cell>
          <cell r="F8" t="str">
            <v>Emma</v>
          </cell>
          <cell r="R8">
            <v>1.6770833333333332E-2</v>
          </cell>
        </row>
        <row r="9">
          <cell r="R9">
            <v>1.680555555555556E-2</v>
          </cell>
        </row>
        <row r="11">
          <cell r="R11">
            <v>1.7731481481481487E-2</v>
          </cell>
        </row>
        <row r="12">
          <cell r="R12">
            <v>1.7986111111111105E-2</v>
          </cell>
        </row>
        <row r="13">
          <cell r="E13" t="str">
            <v>Buttery</v>
          </cell>
          <cell r="F13" t="str">
            <v>Ella</v>
          </cell>
          <cell r="R13">
            <v>1.8622685185185187E-2</v>
          </cell>
        </row>
        <row r="14">
          <cell r="E14" t="str">
            <v>Rathmell</v>
          </cell>
          <cell r="F14" t="str">
            <v>Macey</v>
          </cell>
          <cell r="R14">
            <v>1.8645833333333334E-2</v>
          </cell>
        </row>
        <row r="15">
          <cell r="R15">
            <v>1.9293981481481481E-2</v>
          </cell>
        </row>
        <row r="17">
          <cell r="R17">
            <v>2.0520833333333321E-2</v>
          </cell>
        </row>
        <row r="18">
          <cell r="R18">
            <v>2.0601851851851843E-2</v>
          </cell>
        </row>
        <row r="19">
          <cell r="R19">
            <v>2.0682870370370379E-2</v>
          </cell>
        </row>
        <row r="22">
          <cell r="R22">
            <v>2.2071759259259249E-2</v>
          </cell>
        </row>
        <row r="23">
          <cell r="R23">
            <v>2.2291666666666668E-2</v>
          </cell>
        </row>
        <row r="34">
          <cell r="R34">
            <v>1.4131944444444447E-2</v>
          </cell>
        </row>
        <row r="35">
          <cell r="R35">
            <v>1.472222222222222E-2</v>
          </cell>
        </row>
        <row r="36">
          <cell r="R36">
            <v>1.47337962962963E-2</v>
          </cell>
        </row>
        <row r="37">
          <cell r="R37">
            <v>1.4826388888888875E-2</v>
          </cell>
        </row>
        <row r="38">
          <cell r="R38">
            <v>1.6041666666666676E-2</v>
          </cell>
        </row>
        <row r="40">
          <cell r="R40">
            <v>1.6284722222222228E-2</v>
          </cell>
        </row>
        <row r="41">
          <cell r="R41">
            <v>1.6469907407407405E-2</v>
          </cell>
        </row>
        <row r="43">
          <cell r="R43">
            <v>1.7372685185185185E-2</v>
          </cell>
        </row>
        <row r="48">
          <cell r="E48" t="str">
            <v>Fraser</v>
          </cell>
          <cell r="F48" t="str">
            <v>Alexander</v>
          </cell>
          <cell r="R48">
            <v>1.86574074074074E-2</v>
          </cell>
        </row>
        <row r="49">
          <cell r="E49" t="str">
            <v>Newhall</v>
          </cell>
          <cell r="F49" t="str">
            <v>Rueben</v>
          </cell>
          <cell r="R49">
            <v>1.8935185185185194E-2</v>
          </cell>
        </row>
        <row r="51">
          <cell r="R51">
            <v>1.9525462962962981E-2</v>
          </cell>
        </row>
        <row r="52">
          <cell r="E52" t="str">
            <v>Webster</v>
          </cell>
          <cell r="F52" t="str">
            <v>Max</v>
          </cell>
          <cell r="R52">
            <v>1.9548611111111114E-2</v>
          </cell>
        </row>
        <row r="59">
          <cell r="R59">
            <v>2.4421296296296288E-2</v>
          </cell>
        </row>
      </sheetData>
      <sheetData sheetId="3">
        <row r="3">
          <cell r="R3">
            <v>2.0694444444444446E-2</v>
          </cell>
        </row>
        <row r="4">
          <cell r="R4">
            <v>2.1099537037037028E-2</v>
          </cell>
        </row>
        <row r="5">
          <cell r="R5">
            <v>2.1203703703703697E-2</v>
          </cell>
        </row>
        <row r="6">
          <cell r="R6">
            <v>2.2627314814814836E-2</v>
          </cell>
        </row>
        <row r="7">
          <cell r="R7">
            <v>2.2881944444444427E-2</v>
          </cell>
        </row>
        <row r="8">
          <cell r="E8" t="str">
            <v>Dick</v>
          </cell>
          <cell r="F8" t="str">
            <v>Michaela</v>
          </cell>
          <cell r="R8">
            <v>2.3090277777777765E-2</v>
          </cell>
        </row>
        <row r="9">
          <cell r="R9">
            <v>2.355324074074075E-2</v>
          </cell>
        </row>
        <row r="10">
          <cell r="E10" t="str">
            <v>Lock</v>
          </cell>
          <cell r="F10" t="str">
            <v>Millie</v>
          </cell>
          <cell r="R10">
            <v>2.4456018518518516E-2</v>
          </cell>
        </row>
        <row r="12">
          <cell r="R12">
            <v>2.5162037037037038E-2</v>
          </cell>
        </row>
        <row r="13">
          <cell r="R13">
            <v>2.6053240740740752E-2</v>
          </cell>
        </row>
        <row r="17">
          <cell r="E17" t="str">
            <v>Shipley</v>
          </cell>
          <cell r="F17" t="str">
            <v>Isobel</v>
          </cell>
          <cell r="R17">
            <v>2.7800925925925937E-2</v>
          </cell>
        </row>
        <row r="22">
          <cell r="R22">
            <v>1.8680555555555547E-2</v>
          </cell>
        </row>
        <row r="23">
          <cell r="R23">
            <v>1.8726851851851856E-2</v>
          </cell>
        </row>
        <row r="24">
          <cell r="R24">
            <v>1.9745370370370371E-2</v>
          </cell>
        </row>
        <row r="25">
          <cell r="E25" t="str">
            <v>Jones</v>
          </cell>
          <cell r="F25" t="str">
            <v>Daniel</v>
          </cell>
          <cell r="R25">
            <v>2.0081018518518512E-2</v>
          </cell>
        </row>
        <row r="26">
          <cell r="E26" t="str">
            <v>Jacklyn</v>
          </cell>
          <cell r="F26" t="str">
            <v>Benjamin</v>
          </cell>
          <cell r="R26">
            <v>2.0219907407407395E-2</v>
          </cell>
        </row>
        <row r="27">
          <cell r="R27">
            <v>2.2013888888888888E-2</v>
          </cell>
        </row>
        <row r="28">
          <cell r="E28" t="str">
            <v>Melling</v>
          </cell>
          <cell r="F28" t="str">
            <v>Noah</v>
          </cell>
          <cell r="R28">
            <v>2.2488425925925926E-2</v>
          </cell>
        </row>
        <row r="30">
          <cell r="E30" t="str">
            <v>Brown</v>
          </cell>
          <cell r="F30" t="str">
            <v>Samuel</v>
          </cell>
          <cell r="R30">
            <v>2.3101851851851846E-2</v>
          </cell>
        </row>
        <row r="33">
          <cell r="R33">
            <v>2.4525462962962985E-2</v>
          </cell>
        </row>
        <row r="34">
          <cell r="R34">
            <v>2.4976851851851861E-2</v>
          </cell>
        </row>
        <row r="35">
          <cell r="E35" t="str">
            <v>Corker</v>
          </cell>
          <cell r="F35" t="str">
            <v>Charles</v>
          </cell>
          <cell r="R35">
            <v>2.5914351851851841E-2</v>
          </cell>
        </row>
        <row r="36">
          <cell r="R36">
            <v>2.6284722222222223E-2</v>
          </cell>
        </row>
        <row r="37">
          <cell r="E37" t="str">
            <v>McLoughlin</v>
          </cell>
          <cell r="F37" t="str">
            <v>Josh</v>
          </cell>
          <cell r="R37">
            <v>3.031250000000002E-2</v>
          </cell>
        </row>
        <row r="38">
          <cell r="E38" t="str">
            <v>Creed</v>
          </cell>
          <cell r="F38" t="str">
            <v>Christopher</v>
          </cell>
          <cell r="R38">
            <v>3.1238425925925919E-2</v>
          </cell>
        </row>
      </sheetData>
      <sheetData sheetId="4">
        <row r="3">
          <cell r="R3">
            <v>2.2650462962962969E-2</v>
          </cell>
        </row>
        <row r="4">
          <cell r="E4" t="str">
            <v>steadman</v>
          </cell>
          <cell r="F4" t="str">
            <v>grace</v>
          </cell>
          <cell r="R4">
            <v>2.6377314814814812E-2</v>
          </cell>
        </row>
        <row r="7">
          <cell r="R7">
            <v>1.787037037037037E-2</v>
          </cell>
        </row>
        <row r="8">
          <cell r="R8">
            <v>1.9537037037037019E-2</v>
          </cell>
        </row>
        <row r="9">
          <cell r="R9">
            <v>2.0069444444444445E-2</v>
          </cell>
        </row>
        <row r="10">
          <cell r="E10" t="str">
            <v>Marshall Millne</v>
          </cell>
          <cell r="F10" t="str">
            <v>Louis</v>
          </cell>
          <cell r="R10">
            <v>2.057870370370371E-2</v>
          </cell>
        </row>
        <row r="11">
          <cell r="E11" t="str">
            <v>Edwards</v>
          </cell>
          <cell r="F11" t="str">
            <v>Harrison</v>
          </cell>
          <cell r="R11">
            <v>2.1041666666666653E-2</v>
          </cell>
        </row>
        <row r="14">
          <cell r="R14">
            <v>2.7719907407407401E-2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mfirth Junior Duathlon 2016"/>
      <sheetName val="Sheet2"/>
      <sheetName val="Sheet1"/>
    </sheetNames>
    <sheetDataSet>
      <sheetData sheetId="0">
        <row r="3">
          <cell r="R3">
            <v>6.4583333333333368E-3</v>
          </cell>
        </row>
        <row r="4">
          <cell r="R4">
            <v>6.7708333333333301E-3</v>
          </cell>
        </row>
        <row r="6">
          <cell r="R6">
            <v>6.9560185185185211E-3</v>
          </cell>
        </row>
        <row r="9">
          <cell r="R9">
            <v>5.5671296296296302E-3</v>
          </cell>
        </row>
        <row r="10">
          <cell r="R10">
            <v>5.70601851851852E-3</v>
          </cell>
        </row>
        <row r="14">
          <cell r="E14" t="str">
            <v>Beth</v>
          </cell>
          <cell r="F14" t="str">
            <v>Howarth</v>
          </cell>
          <cell r="R14">
            <v>1.127314814814815E-2</v>
          </cell>
        </row>
        <row r="15">
          <cell r="R15">
            <v>1.1412037037037033E-2</v>
          </cell>
        </row>
        <row r="16">
          <cell r="R16">
            <v>1.1562499999999996E-2</v>
          </cell>
        </row>
        <row r="17">
          <cell r="R17">
            <v>1.1967592592592592E-2</v>
          </cell>
        </row>
        <row r="18">
          <cell r="R18">
            <v>1.20486111111111E-2</v>
          </cell>
        </row>
        <row r="19">
          <cell r="R19">
            <v>1.2141203703703703E-2</v>
          </cell>
        </row>
        <row r="20">
          <cell r="R20">
            <v>1.2268518518518519E-2</v>
          </cell>
        </row>
        <row r="21">
          <cell r="R21">
            <v>1.2349537037037027E-2</v>
          </cell>
        </row>
        <row r="26">
          <cell r="R26">
            <v>1.385416666666666E-2</v>
          </cell>
        </row>
        <row r="27">
          <cell r="R27">
            <v>1.4398148148148139E-2</v>
          </cell>
        </row>
        <row r="28">
          <cell r="R28">
            <v>1.4606481481481477E-2</v>
          </cell>
        </row>
        <row r="35">
          <cell r="R35">
            <v>1.1006944444444444E-2</v>
          </cell>
        </row>
        <row r="37">
          <cell r="R37">
            <v>1.1307870370370357E-2</v>
          </cell>
        </row>
        <row r="39">
          <cell r="R39">
            <v>1.1469907407407401E-2</v>
          </cell>
        </row>
        <row r="44">
          <cell r="R44">
            <v>1.1990740740740732E-2</v>
          </cell>
        </row>
        <row r="47">
          <cell r="E47" t="str">
            <v>Liam</v>
          </cell>
          <cell r="F47" t="str">
            <v>Hewitt</v>
          </cell>
          <cell r="R47">
            <v>1.2361111111111114E-2</v>
          </cell>
        </row>
        <row r="48">
          <cell r="R48">
            <v>1.2581018518518519E-2</v>
          </cell>
        </row>
        <row r="49">
          <cell r="R49">
            <v>1.2673611111111108E-2</v>
          </cell>
        </row>
        <row r="51">
          <cell r="R51">
            <v>1.2824074074074071E-2</v>
          </cell>
        </row>
        <row r="52">
          <cell r="R52">
            <v>1.2847222222222218E-2</v>
          </cell>
        </row>
        <row r="54">
          <cell r="R54">
            <v>1.337962962962963E-2</v>
          </cell>
        </row>
        <row r="58">
          <cell r="R58">
            <v>1.4733796296296287E-2</v>
          </cell>
        </row>
        <row r="59">
          <cell r="R59">
            <v>1.4780092592592595E-2</v>
          </cell>
        </row>
        <row r="60">
          <cell r="R60">
            <v>1.5104166666666655E-2</v>
          </cell>
        </row>
        <row r="61">
          <cell r="R61">
            <v>1.5520833333333331E-2</v>
          </cell>
        </row>
        <row r="62">
          <cell r="R62">
            <v>1.5636574074074081E-2</v>
          </cell>
        </row>
        <row r="66">
          <cell r="R66">
            <v>1.7314814814814797E-2</v>
          </cell>
        </row>
        <row r="67">
          <cell r="R67">
            <v>1.741898148148148E-2</v>
          </cell>
        </row>
        <row r="68">
          <cell r="R68">
            <v>1.7650462962962965E-2</v>
          </cell>
        </row>
        <row r="69">
          <cell r="R69">
            <v>1.788194444444445E-2</v>
          </cell>
        </row>
        <row r="70">
          <cell r="R70">
            <v>1.7997685185185186E-2</v>
          </cell>
        </row>
        <row r="71">
          <cell r="R71">
            <v>1.8020833333333319E-2</v>
          </cell>
        </row>
        <row r="74">
          <cell r="R74">
            <v>1.3576388888888902E-2</v>
          </cell>
        </row>
        <row r="75">
          <cell r="R75">
            <v>1.4166666666666689E-2</v>
          </cell>
        </row>
        <row r="76">
          <cell r="R76">
            <v>1.4201388888888888E-2</v>
          </cell>
        </row>
        <row r="77">
          <cell r="R77">
            <v>1.4224537037037049E-2</v>
          </cell>
        </row>
        <row r="78">
          <cell r="R78">
            <v>1.489583333333333E-2</v>
          </cell>
        </row>
        <row r="79">
          <cell r="R79">
            <v>1.4930555555555558E-2</v>
          </cell>
        </row>
        <row r="82">
          <cell r="R82">
            <v>1.5462962962962984E-2</v>
          </cell>
        </row>
        <row r="83">
          <cell r="R83">
            <v>1.5532407407407411E-2</v>
          </cell>
        </row>
        <row r="95">
          <cell r="R95">
            <v>1.6759259259259265E-2</v>
          </cell>
        </row>
        <row r="96">
          <cell r="R96">
            <v>1.6921296296296309E-2</v>
          </cell>
        </row>
        <row r="97">
          <cell r="R97">
            <v>1.7314814814814825E-2</v>
          </cell>
        </row>
        <row r="99">
          <cell r="R99">
            <v>1.8090277777777788E-2</v>
          </cell>
        </row>
        <row r="100">
          <cell r="R100">
            <v>1.8275462962962966E-2</v>
          </cell>
        </row>
        <row r="102">
          <cell r="R102">
            <v>1.8483796296296304E-2</v>
          </cell>
        </row>
        <row r="105">
          <cell r="R105">
            <v>1.9166666666666686E-2</v>
          </cell>
        </row>
        <row r="106">
          <cell r="R106">
            <v>1.9895833333333349E-2</v>
          </cell>
        </row>
        <row r="107">
          <cell r="R107">
            <v>2.0277777777777797E-2</v>
          </cell>
        </row>
        <row r="110">
          <cell r="R110">
            <v>1.489583333333333E-2</v>
          </cell>
        </row>
        <row r="111">
          <cell r="R111">
            <v>1.5636574074074067E-2</v>
          </cell>
        </row>
        <row r="112">
          <cell r="R112">
            <v>1.6030092592592582E-2</v>
          </cell>
        </row>
        <row r="114">
          <cell r="R114">
            <v>1.6377314814814803E-2</v>
          </cell>
        </row>
        <row r="116">
          <cell r="R116">
            <v>1.656249999999998E-2</v>
          </cell>
        </row>
        <row r="117">
          <cell r="R117">
            <v>1.6990740740740723E-2</v>
          </cell>
        </row>
        <row r="118">
          <cell r="R118">
            <v>1.7349537037037011E-2</v>
          </cell>
        </row>
        <row r="120">
          <cell r="R120">
            <v>1.8020833333333319E-2</v>
          </cell>
        </row>
        <row r="122">
          <cell r="R122">
            <v>2.0081018518518512E-2</v>
          </cell>
        </row>
        <row r="125">
          <cell r="R125">
            <v>1.8564814814814826E-2</v>
          </cell>
        </row>
        <row r="128">
          <cell r="E128" t="str">
            <v>Fionn</v>
          </cell>
          <cell r="F128" t="str">
            <v>Kerry</v>
          </cell>
          <cell r="R128">
            <v>1.489583333333333E-2</v>
          </cell>
        </row>
        <row r="132">
          <cell r="R132">
            <v>1.6516203703703686E-2</v>
          </cell>
        </row>
        <row r="133">
          <cell r="R133">
            <v>1.7060185185185178E-2</v>
          </cell>
        </row>
        <row r="134">
          <cell r="R134">
            <v>1.7083333333333339E-2</v>
          </cell>
        </row>
        <row r="135">
          <cell r="R135">
            <v>1.8912037037037033E-2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workbookViewId="0">
      <pane xSplit="3" ySplit="6" topLeftCell="D7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17" customWidth="1"/>
    <col min="2" max="2" width="10.28515625" customWidth="1"/>
    <col min="14" max="14" width="2.42578125" customWidth="1"/>
    <col min="18" max="18" width="8.140625" bestFit="1" customWidth="1"/>
    <col min="23" max="23" width="2.28515625" customWidth="1"/>
    <col min="35" max="35" width="3.5703125" customWidth="1"/>
    <col min="41" max="41" width="8.7109375" customWidth="1"/>
    <col min="42" max="42" width="2.140625" customWidth="1"/>
    <col min="44" max="44" width="9.140625" customWidth="1"/>
    <col min="45" max="45" width="9.140625" style="24"/>
    <col min="46" max="46" width="3.140625" customWidth="1"/>
  </cols>
  <sheetData>
    <row r="1" spans="1:48" ht="21" x14ac:dyDescent="0.35">
      <c r="A1" s="10" t="s">
        <v>16</v>
      </c>
    </row>
    <row r="2" spans="1:48" ht="21" x14ac:dyDescent="0.35">
      <c r="A2" s="10" t="s">
        <v>17</v>
      </c>
      <c r="C2" s="10" t="s">
        <v>22</v>
      </c>
    </row>
    <row r="3" spans="1:48" ht="15.75" thickBot="1" x14ac:dyDescent="0.3"/>
    <row r="4" spans="1:48" x14ac:dyDescent="0.25">
      <c r="A4" s="7"/>
      <c r="B4" s="8"/>
      <c r="C4" s="9"/>
      <c r="D4" s="71" t="s">
        <v>7</v>
      </c>
      <c r="E4" s="72"/>
      <c r="F4" s="72"/>
      <c r="G4" s="72"/>
      <c r="H4" s="72"/>
      <c r="I4" s="72"/>
      <c r="J4" s="72"/>
      <c r="K4" s="72"/>
      <c r="L4" s="72"/>
      <c r="M4" s="73"/>
      <c r="O4" s="7"/>
      <c r="P4" s="8"/>
      <c r="Q4" s="8"/>
      <c r="R4" s="8"/>
      <c r="S4" s="8"/>
      <c r="T4" s="8"/>
      <c r="U4" s="8"/>
      <c r="V4" s="9"/>
      <c r="W4" s="2"/>
      <c r="X4" s="75" t="s">
        <v>203</v>
      </c>
    </row>
    <row r="5" spans="1:48" x14ac:dyDescent="0.25">
      <c r="A5" s="1"/>
      <c r="B5" s="2"/>
      <c r="C5" s="3"/>
      <c r="D5" s="69" t="s">
        <v>6</v>
      </c>
      <c r="E5" s="70"/>
      <c r="F5" s="70" t="s">
        <v>8</v>
      </c>
      <c r="G5" s="70"/>
      <c r="H5" s="70" t="s">
        <v>9</v>
      </c>
      <c r="I5" s="70"/>
      <c r="J5" s="70" t="s">
        <v>10</v>
      </c>
      <c r="K5" s="70"/>
      <c r="L5" s="70" t="s">
        <v>11</v>
      </c>
      <c r="M5" s="74"/>
      <c r="O5" s="69" t="s">
        <v>12</v>
      </c>
      <c r="P5" s="70"/>
      <c r="Q5" s="70" t="s">
        <v>13</v>
      </c>
      <c r="R5" s="70"/>
      <c r="S5" s="70" t="s">
        <v>14</v>
      </c>
      <c r="T5" s="70"/>
      <c r="U5" s="70" t="s">
        <v>15</v>
      </c>
      <c r="V5" s="74"/>
      <c r="W5" s="18"/>
      <c r="X5" s="76"/>
    </row>
    <row r="6" spans="1:48" x14ac:dyDescent="0.25">
      <c r="A6" s="69" t="s">
        <v>2</v>
      </c>
      <c r="B6" s="70"/>
      <c r="C6" s="3"/>
      <c r="D6" s="1" t="s">
        <v>5</v>
      </c>
      <c r="E6" s="11">
        <f>+[1]Sheet1!$K$7</f>
        <v>6.1921296296296299E-3</v>
      </c>
      <c r="F6" s="2" t="s">
        <v>5</v>
      </c>
      <c r="G6" s="11">
        <f>+[2]Sheet1!$J$1</f>
        <v>7.1874999999999994E-3</v>
      </c>
      <c r="H6" s="2" t="s">
        <v>5</v>
      </c>
      <c r="I6" s="11">
        <v>7.3148148148148148E-3</v>
      </c>
      <c r="J6" s="2" t="s">
        <v>5</v>
      </c>
      <c r="K6" s="11">
        <f>+[3]TS!$R$17</f>
        <v>8.1944444444444417E-3</v>
      </c>
      <c r="L6" s="2" t="s">
        <v>5</v>
      </c>
      <c r="M6" s="17">
        <v>7.3495370370370372E-3</v>
      </c>
      <c r="O6" s="1" t="s">
        <v>5</v>
      </c>
      <c r="P6" s="11">
        <f>+'[4]Holmfirth Junior Duathlon 2016'!$R$3</f>
        <v>6.4583333333333368E-3</v>
      </c>
      <c r="Q6" s="2" t="s">
        <v>5</v>
      </c>
      <c r="R6" s="11">
        <v>6.782407407407408E-3</v>
      </c>
      <c r="S6" s="2" t="s">
        <v>5</v>
      </c>
      <c r="T6" s="11">
        <v>3.2060185185185191E-3</v>
      </c>
      <c r="U6" s="2" t="s">
        <v>5</v>
      </c>
      <c r="V6" s="17">
        <v>3.0324074074074073E-3</v>
      </c>
      <c r="W6" s="11"/>
      <c r="X6" s="76"/>
      <c r="Y6" s="26"/>
      <c r="Z6" s="26"/>
      <c r="AA6" s="26"/>
      <c r="AB6" s="26"/>
      <c r="AC6" s="26"/>
      <c r="AS6"/>
    </row>
    <row r="7" spans="1:48" ht="15.75" thickBot="1" x14ac:dyDescent="0.3">
      <c r="A7" s="1" t="s">
        <v>0</v>
      </c>
      <c r="B7" s="2" t="s">
        <v>1</v>
      </c>
      <c r="C7" s="3" t="s">
        <v>204</v>
      </c>
      <c r="D7" s="1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3" t="s">
        <v>4</v>
      </c>
      <c r="O7" s="1" t="s">
        <v>3</v>
      </c>
      <c r="P7" s="2" t="s">
        <v>4</v>
      </c>
      <c r="Q7" s="2" t="s">
        <v>3</v>
      </c>
      <c r="R7" s="2" t="s">
        <v>4</v>
      </c>
      <c r="S7" s="2" t="s">
        <v>3</v>
      </c>
      <c r="T7" s="2" t="s">
        <v>4</v>
      </c>
      <c r="U7" s="2" t="s">
        <v>3</v>
      </c>
      <c r="V7" s="3" t="s">
        <v>4</v>
      </c>
      <c r="W7" s="2"/>
      <c r="X7" s="76"/>
      <c r="Y7" s="27"/>
      <c r="Z7" s="27"/>
      <c r="AA7" s="27"/>
      <c r="AB7" s="27"/>
      <c r="AC7" s="27"/>
      <c r="AD7" s="20"/>
      <c r="AJ7" s="19"/>
      <c r="AK7" s="19"/>
      <c r="AL7" s="19"/>
      <c r="AM7" s="19"/>
      <c r="AS7"/>
    </row>
    <row r="8" spans="1:48" x14ac:dyDescent="0.25">
      <c r="A8" s="7" t="s">
        <v>18</v>
      </c>
      <c r="B8" s="8" t="s">
        <v>23</v>
      </c>
      <c r="C8" s="8">
        <v>1</v>
      </c>
      <c r="D8" s="49">
        <f>+[1]Sheet1!$K$7</f>
        <v>6.1921296296296299E-3</v>
      </c>
      <c r="E8" s="29">
        <f>$E$6/D8*10000</f>
        <v>10000</v>
      </c>
      <c r="F8" s="28">
        <f>+[2]Sheet1!$J$1</f>
        <v>7.1874999999999994E-3</v>
      </c>
      <c r="G8" s="29">
        <f>$G$6/F8*10000</f>
        <v>10000</v>
      </c>
      <c r="H8" s="28">
        <v>1.019675925925926E-2</v>
      </c>
      <c r="I8" s="29">
        <f>$I$6/H8*10000</f>
        <v>7173.6662883087401</v>
      </c>
      <c r="J8" s="28">
        <f>+[3]TS!$R$17</f>
        <v>8.1944444444444417E-3</v>
      </c>
      <c r="K8" s="29">
        <f>$K$6/J8*10000</f>
        <v>10000</v>
      </c>
      <c r="L8" s="28">
        <v>7.5810185185185182E-3</v>
      </c>
      <c r="M8" s="31">
        <f>$M$6/L8*10000</f>
        <v>9694.6564885496191</v>
      </c>
      <c r="N8" s="8"/>
      <c r="O8" s="49"/>
      <c r="P8" s="29"/>
      <c r="Q8" s="28">
        <v>6.9907407407407409E-3</v>
      </c>
      <c r="R8" s="29">
        <f>$R$6/Q8*10000</f>
        <v>9701.9867549668888</v>
      </c>
      <c r="S8" s="30">
        <v>3.2060185185185195E-3</v>
      </c>
      <c r="T8" s="8">
        <f>$T$6/S8*10000</f>
        <v>9999.9999999999982</v>
      </c>
      <c r="U8" s="28">
        <v>3.1249999999999997E-3</v>
      </c>
      <c r="V8" s="31">
        <f>$V$6/U8*10000</f>
        <v>9703.7037037037044</v>
      </c>
      <c r="W8" s="29"/>
      <c r="X8" s="46">
        <v>49703.703703703701</v>
      </c>
      <c r="Y8" s="25"/>
      <c r="Z8" s="25"/>
      <c r="AA8" s="25"/>
      <c r="AB8" s="25"/>
      <c r="AC8" s="25"/>
      <c r="AD8" s="21"/>
      <c r="AE8" s="12"/>
      <c r="AF8" s="12"/>
      <c r="AG8" s="12"/>
      <c r="AH8" s="21"/>
      <c r="AI8" s="21"/>
      <c r="AJ8" s="12"/>
      <c r="AK8" s="12"/>
      <c r="AL8" s="12"/>
      <c r="AM8" s="12"/>
      <c r="AN8" s="12"/>
      <c r="AO8" s="12"/>
      <c r="AQ8" s="12"/>
      <c r="AR8" s="12"/>
      <c r="AS8" s="12"/>
      <c r="AU8" s="23"/>
      <c r="AV8" s="23"/>
    </row>
    <row r="9" spans="1:48" x14ac:dyDescent="0.25">
      <c r="A9" s="1" t="s">
        <v>21</v>
      </c>
      <c r="B9" s="2" t="s">
        <v>25</v>
      </c>
      <c r="C9" s="2">
        <v>2</v>
      </c>
      <c r="D9" s="50">
        <f>+[1]Sheet1!$K$8</f>
        <v>6.3310185185185197E-3</v>
      </c>
      <c r="E9" s="14">
        <f>$E$6/D9*10000</f>
        <v>9780.6215722120651</v>
      </c>
      <c r="F9" s="11">
        <f>+[2]Sheet1!$J$3</f>
        <v>7.5810185185185182E-3</v>
      </c>
      <c r="G9" s="14">
        <f>$G$6/F9*10000</f>
        <v>9480.9160305343503</v>
      </c>
      <c r="H9" s="11">
        <v>9.5138888888888894E-3</v>
      </c>
      <c r="I9" s="14">
        <f>$I$6/H9*10000</f>
        <v>7688.5644768856446</v>
      </c>
      <c r="J9" s="11">
        <f>+[3]TS!$R$18</f>
        <v>8.3333333333333315E-3</v>
      </c>
      <c r="K9" s="14">
        <f>$K$6/J9*10000</f>
        <v>9833.3333333333321</v>
      </c>
      <c r="L9" s="11">
        <v>8.2870370370370372E-3</v>
      </c>
      <c r="M9" s="33">
        <f>$M$6/L9*10000</f>
        <v>8868.7150837988829</v>
      </c>
      <c r="N9" s="2"/>
      <c r="O9" s="50">
        <f>+'[4]Holmfirth Junior Duathlon 2016'!$R$3</f>
        <v>6.4583333333333368E-3</v>
      </c>
      <c r="P9" s="14">
        <f>$P$6/O9*10000</f>
        <v>10000</v>
      </c>
      <c r="Q9" s="2"/>
      <c r="R9" s="2"/>
      <c r="S9" s="32">
        <v>3.5879629629629629E-3</v>
      </c>
      <c r="T9" s="14">
        <f>$T$6/S9*10000</f>
        <v>8935.4838709677424</v>
      </c>
      <c r="U9" s="11">
        <v>3.2175925925925926E-3</v>
      </c>
      <c r="V9" s="33">
        <f>$V$6/U9*10000</f>
        <v>9424.4604316546756</v>
      </c>
      <c r="W9" s="14"/>
      <c r="X9" s="47">
        <v>48519.331367734427</v>
      </c>
      <c r="Y9" s="25"/>
      <c r="Z9" s="25"/>
      <c r="AA9" s="25"/>
      <c r="AB9" s="25"/>
      <c r="AC9" s="25"/>
      <c r="AD9" s="21"/>
      <c r="AE9" s="12"/>
      <c r="AF9" s="12"/>
      <c r="AG9" s="12"/>
      <c r="AH9" s="21"/>
      <c r="AI9" s="21"/>
      <c r="AJ9" s="12"/>
      <c r="AK9" s="12"/>
      <c r="AL9" s="12"/>
      <c r="AM9" s="12"/>
      <c r="AN9" s="12"/>
      <c r="AO9" s="12"/>
      <c r="AQ9" s="12"/>
      <c r="AR9" s="12"/>
      <c r="AS9" s="12"/>
      <c r="AU9" s="23"/>
      <c r="AV9" s="12"/>
    </row>
    <row r="10" spans="1:48" x14ac:dyDescent="0.25">
      <c r="A10" s="1" t="s">
        <v>182</v>
      </c>
      <c r="B10" s="2" t="s">
        <v>183</v>
      </c>
      <c r="C10" s="2">
        <v>3</v>
      </c>
      <c r="D10" s="50">
        <f>+[1]Sheet1!$K$12</f>
        <v>6.6666666666666671E-3</v>
      </c>
      <c r="E10" s="14">
        <f>$E$6/D10*10000</f>
        <v>9288.1944444444434</v>
      </c>
      <c r="F10" s="11">
        <f>+[2]Sheet1!$J$5</f>
        <v>8.7152777777777784E-3</v>
      </c>
      <c r="G10" s="14">
        <f>$G$6/F10*10000</f>
        <v>8247.0119521912347</v>
      </c>
      <c r="H10" s="2"/>
      <c r="I10" s="2"/>
      <c r="J10" s="11">
        <f>+[3]TS!$R$21</f>
        <v>8.5763888888889112E-3</v>
      </c>
      <c r="K10" s="14">
        <f>$K$6/J10*10000</f>
        <v>9554.6558704453164</v>
      </c>
      <c r="L10" s="11">
        <v>7.3495370370370372E-3</v>
      </c>
      <c r="M10" s="33">
        <f>$M$6/L10*10000</f>
        <v>10000</v>
      </c>
      <c r="N10" s="2"/>
      <c r="O10" s="50">
        <f>+'[4]Holmfirth Junior Duathlon 2016'!$R$4</f>
        <v>6.7708333333333301E-3</v>
      </c>
      <c r="P10" s="14">
        <f>$P$6/O10*10000</f>
        <v>9538.4615384615481</v>
      </c>
      <c r="Q10" s="11">
        <v>6.851851851851852E-3</v>
      </c>
      <c r="R10" s="14">
        <f>$R$6/Q10*10000</f>
        <v>9898.6486486486483</v>
      </c>
      <c r="S10" s="32"/>
      <c r="T10" s="14"/>
      <c r="U10" s="2"/>
      <c r="V10" s="3"/>
      <c r="W10" s="2"/>
      <c r="X10" s="47">
        <v>48279.960501999958</v>
      </c>
      <c r="Y10" s="25"/>
      <c r="Z10" s="25"/>
      <c r="AA10" s="25"/>
      <c r="AB10" s="25"/>
      <c r="AC10" s="25"/>
      <c r="AD10" s="21"/>
      <c r="AE10" s="12"/>
      <c r="AF10" s="12"/>
      <c r="AG10" s="12"/>
      <c r="AH10" s="21"/>
      <c r="AI10" s="21"/>
      <c r="AJ10" s="12"/>
      <c r="AK10" s="12"/>
      <c r="AL10" s="12"/>
      <c r="AM10" s="12"/>
      <c r="AN10" s="12"/>
      <c r="AO10" s="12"/>
      <c r="AQ10" s="12"/>
      <c r="AR10" s="12"/>
      <c r="AS10" s="12"/>
      <c r="AU10" s="23"/>
      <c r="AV10" s="12"/>
    </row>
    <row r="11" spans="1:48" x14ac:dyDescent="0.25">
      <c r="A11" s="1" t="s">
        <v>19</v>
      </c>
      <c r="B11" s="2" t="s">
        <v>24</v>
      </c>
      <c r="C11" s="68">
        <v>4</v>
      </c>
      <c r="D11" s="1"/>
      <c r="E11" s="14"/>
      <c r="F11" s="11">
        <f>+[2]Sheet1!$J$4</f>
        <v>8.4953703703703701E-3</v>
      </c>
      <c r="G11" s="14">
        <f>$G$6/F11*10000</f>
        <v>8460.4904632152593</v>
      </c>
      <c r="H11" s="11">
        <v>1.0543981481481481E-2</v>
      </c>
      <c r="I11" s="14">
        <f>$I$6/H11*10000</f>
        <v>6937.4313940724487</v>
      </c>
      <c r="J11" s="11">
        <f>+[3]TS!$R$20</f>
        <v>8.5648148148148376E-3</v>
      </c>
      <c r="K11" s="14">
        <f>$K$6/J11*10000</f>
        <v>9567.5675675675393</v>
      </c>
      <c r="L11" s="11">
        <v>7.7777777777777767E-3</v>
      </c>
      <c r="M11" s="33">
        <f>$M$6/L11*10000</f>
        <v>9449.4047619047633</v>
      </c>
      <c r="N11" s="2"/>
      <c r="O11" s="50">
        <f>+'[4]Holmfirth Junior Duathlon 2016'!$R$6</f>
        <v>6.9560185185185211E-3</v>
      </c>
      <c r="P11" s="14">
        <f>$P$6/O11*10000</f>
        <v>9284.5257903494203</v>
      </c>
      <c r="Q11" s="11">
        <v>6.782407407407408E-3</v>
      </c>
      <c r="R11" s="14">
        <f>$R$6/Q11*10000</f>
        <v>10000</v>
      </c>
      <c r="S11" s="32">
        <v>3.4143518518518516E-3</v>
      </c>
      <c r="T11" s="14">
        <f>$T$6/S11*10000</f>
        <v>9389.8305084745789</v>
      </c>
      <c r="U11" s="11">
        <v>3.3333333333333335E-3</v>
      </c>
      <c r="V11" s="33">
        <f>$V$6/U11*10000</f>
        <v>9097.2222222222208</v>
      </c>
      <c r="W11" s="14"/>
      <c r="X11" s="47">
        <v>46867.293301162143</v>
      </c>
      <c r="Y11" s="25"/>
      <c r="Z11" s="25"/>
      <c r="AA11" s="25"/>
      <c r="AB11" s="25"/>
      <c r="AC11" s="25"/>
      <c r="AD11" s="21"/>
      <c r="AE11" s="12"/>
      <c r="AF11" s="12"/>
      <c r="AG11" s="12"/>
      <c r="AH11" s="21"/>
      <c r="AI11" s="21"/>
      <c r="AJ11" s="12"/>
      <c r="AK11" s="12"/>
      <c r="AL11" s="12"/>
      <c r="AM11" s="12"/>
      <c r="AN11" s="12"/>
      <c r="AO11" s="12"/>
      <c r="AQ11" s="12"/>
      <c r="AR11" s="12"/>
      <c r="AS11" s="12"/>
      <c r="AU11" s="23"/>
      <c r="AV11" s="12"/>
    </row>
    <row r="12" spans="1:48" ht="15.75" thickBot="1" x14ac:dyDescent="0.3">
      <c r="A12" s="4" t="str">
        <f>+[3]TS!$E$19</f>
        <v>Howarth</v>
      </c>
      <c r="B12" s="5" t="str">
        <f>+[3]TS!$F$19</f>
        <v>Esther</v>
      </c>
      <c r="C12" s="5">
        <v>5</v>
      </c>
      <c r="D12" s="51">
        <f>+[1]Sheet1!$K$10</f>
        <v>6.6435185185185182E-3</v>
      </c>
      <c r="E12" s="35">
        <f>$E$6/D12*10000</f>
        <v>9320.5574912891989</v>
      </c>
      <c r="F12" s="34">
        <f>+[2]Sheet1!$J$2</f>
        <v>7.3263888888888892E-3</v>
      </c>
      <c r="G12" s="35">
        <f>$G$6/F12*10000</f>
        <v>9810.4265402843594</v>
      </c>
      <c r="H12" s="5"/>
      <c r="I12" s="5"/>
      <c r="J12" s="34">
        <f>+[3]TS!$R$19</f>
        <v>8.5069444444444628E-3</v>
      </c>
      <c r="K12" s="35">
        <f>$K$6/J12*10000</f>
        <v>9632.653061224466</v>
      </c>
      <c r="L12" s="34">
        <v>8.0671296296296307E-3</v>
      </c>
      <c r="M12" s="37">
        <f>$M$6/L12*10000</f>
        <v>9110.473457675751</v>
      </c>
      <c r="N12" s="5"/>
      <c r="O12" s="51"/>
      <c r="P12" s="5"/>
      <c r="Q12" s="5"/>
      <c r="R12" s="5"/>
      <c r="S12" s="36"/>
      <c r="T12" s="35"/>
      <c r="U12" s="5"/>
      <c r="V12" s="6"/>
      <c r="W12" s="5"/>
      <c r="X12" s="48">
        <v>37874.110550473779</v>
      </c>
      <c r="Y12" s="25"/>
      <c r="Z12" s="25"/>
      <c r="AA12" s="25"/>
      <c r="AB12" s="25"/>
      <c r="AC12" s="25"/>
      <c r="AD12" s="21"/>
      <c r="AE12" s="12"/>
      <c r="AF12" s="12"/>
      <c r="AG12" s="12"/>
      <c r="AH12" s="21"/>
      <c r="AI12" s="21"/>
      <c r="AJ12" s="12"/>
      <c r="AK12" s="12"/>
      <c r="AL12" s="12"/>
      <c r="AM12" s="12"/>
      <c r="AN12" s="12"/>
      <c r="AO12" s="12"/>
      <c r="AQ12" s="12"/>
      <c r="AR12" s="12"/>
      <c r="AS12" s="12"/>
      <c r="AU12" s="23"/>
      <c r="AV12" s="12"/>
    </row>
    <row r="13" spans="1:48" x14ac:dyDescent="0.25">
      <c r="J13" s="11"/>
      <c r="O13" s="13"/>
      <c r="P13" s="12"/>
      <c r="X13" s="12"/>
      <c r="Y13" s="12"/>
      <c r="Z13" s="12"/>
      <c r="AA13" s="12"/>
      <c r="AB13" s="12"/>
      <c r="AC13" s="12"/>
      <c r="AD13" s="22"/>
      <c r="AJ13" s="12"/>
      <c r="AK13" s="12"/>
      <c r="AL13" s="12"/>
      <c r="AM13" s="12"/>
      <c r="AN13" s="12"/>
      <c r="AO13" s="12"/>
      <c r="AQ13" s="12"/>
      <c r="AR13" s="12"/>
      <c r="AS13" s="12"/>
      <c r="AU13" s="23"/>
      <c r="AV13" s="12"/>
    </row>
    <row r="14" spans="1:48" x14ac:dyDescent="0.25">
      <c r="J14" s="11"/>
      <c r="O14" s="13"/>
      <c r="P14" s="12"/>
      <c r="X14" s="12"/>
      <c r="Y14" s="12"/>
      <c r="Z14" s="12"/>
      <c r="AA14" s="12"/>
      <c r="AB14" s="12"/>
      <c r="AC14" s="12"/>
      <c r="AD14" s="22"/>
      <c r="AJ14" s="12"/>
      <c r="AK14" s="12"/>
      <c r="AL14" s="12"/>
      <c r="AM14" s="12"/>
      <c r="AN14" s="12"/>
      <c r="AO14" s="12"/>
      <c r="AQ14" s="12"/>
      <c r="AR14" s="12"/>
      <c r="AS14" s="12"/>
      <c r="AU14" s="23"/>
      <c r="AV14" s="12"/>
    </row>
    <row r="15" spans="1:48" x14ac:dyDescent="0.25">
      <c r="J15" s="11"/>
      <c r="O15" s="13"/>
      <c r="P15" s="12"/>
      <c r="X15" s="12"/>
      <c r="Y15" s="12"/>
      <c r="Z15" s="12"/>
      <c r="AA15" s="12"/>
      <c r="AB15" s="12"/>
      <c r="AC15" s="12"/>
      <c r="AD15" s="22"/>
      <c r="AJ15" s="12"/>
      <c r="AK15" s="12"/>
      <c r="AL15" s="12"/>
      <c r="AM15" s="12"/>
      <c r="AN15" s="12"/>
      <c r="AO15" s="12"/>
      <c r="AQ15" s="12"/>
      <c r="AR15" s="12"/>
      <c r="AS15" s="12"/>
      <c r="AU15" s="23"/>
      <c r="AV15" s="12"/>
    </row>
    <row r="16" spans="1:48" x14ac:dyDescent="0.25">
      <c r="J16" s="11"/>
      <c r="O16" s="13"/>
      <c r="P16" s="12"/>
      <c r="X16" s="12"/>
      <c r="Y16" s="12"/>
      <c r="Z16" s="12"/>
      <c r="AA16" s="12"/>
      <c r="AB16" s="12"/>
      <c r="AC16" s="12"/>
      <c r="AD16" s="22"/>
      <c r="AJ16" s="12"/>
      <c r="AK16" s="12"/>
      <c r="AL16" s="12"/>
      <c r="AM16" s="12"/>
      <c r="AN16" s="12"/>
      <c r="AO16" s="12"/>
      <c r="AQ16" s="12"/>
      <c r="AR16" s="12"/>
      <c r="AS16" s="12"/>
      <c r="AU16" s="23"/>
      <c r="AV16" s="12"/>
    </row>
    <row r="17" spans="1:48" ht="21" x14ac:dyDescent="0.35">
      <c r="A17" s="10" t="s">
        <v>17</v>
      </c>
      <c r="C17" s="10" t="s">
        <v>28</v>
      </c>
      <c r="X17" s="12"/>
      <c r="Y17" s="12"/>
      <c r="Z17" s="12"/>
      <c r="AA17" s="12"/>
      <c r="AB17" s="12"/>
      <c r="AC17" s="12"/>
      <c r="AD17" s="22"/>
      <c r="AJ17" s="12"/>
      <c r="AK17" s="12"/>
      <c r="AL17" s="12"/>
      <c r="AM17" s="12"/>
      <c r="AN17" s="12"/>
      <c r="AO17" s="12"/>
      <c r="AQ17" s="12"/>
      <c r="AR17" s="12"/>
      <c r="AS17" s="12"/>
      <c r="AU17" s="23"/>
      <c r="AV17" s="12"/>
    </row>
    <row r="18" spans="1:48" ht="15.75" thickBot="1" x14ac:dyDescent="0.3">
      <c r="X18" s="12"/>
      <c r="Y18" s="12"/>
      <c r="Z18" s="12"/>
      <c r="AA18" s="12"/>
      <c r="AB18" s="12"/>
      <c r="AC18" s="12"/>
      <c r="AD18" s="22"/>
      <c r="AJ18" s="12"/>
      <c r="AK18" s="12"/>
      <c r="AL18" s="12"/>
      <c r="AM18" s="12"/>
      <c r="AN18" s="12"/>
      <c r="AO18" s="12"/>
      <c r="AQ18" s="12"/>
      <c r="AR18" s="12"/>
      <c r="AS18" s="12"/>
      <c r="AU18" s="23"/>
      <c r="AV18" s="12"/>
    </row>
    <row r="19" spans="1:48" x14ac:dyDescent="0.25">
      <c r="A19" s="7"/>
      <c r="B19" s="8"/>
      <c r="C19" s="9"/>
      <c r="D19" s="71" t="s">
        <v>7</v>
      </c>
      <c r="E19" s="72"/>
      <c r="F19" s="72"/>
      <c r="G19" s="72"/>
      <c r="H19" s="72"/>
      <c r="I19" s="72"/>
      <c r="J19" s="72"/>
      <c r="K19" s="72"/>
      <c r="L19" s="72"/>
      <c r="M19" s="73"/>
      <c r="O19" s="7"/>
      <c r="P19" s="8"/>
      <c r="Q19" s="8"/>
      <c r="R19" s="8"/>
      <c r="S19" s="8"/>
      <c r="T19" s="8"/>
      <c r="U19" s="8"/>
      <c r="V19" s="9"/>
      <c r="W19" s="2"/>
      <c r="X19" s="75" t="s">
        <v>203</v>
      </c>
      <c r="Y19" s="12"/>
      <c r="Z19" s="12"/>
      <c r="AA19" s="12"/>
      <c r="AB19" s="12"/>
      <c r="AC19" s="12"/>
      <c r="AD19" s="22"/>
      <c r="AJ19" s="12"/>
      <c r="AK19" s="12"/>
      <c r="AL19" s="12"/>
      <c r="AM19" s="12"/>
      <c r="AN19" s="12"/>
      <c r="AO19" s="12"/>
      <c r="AQ19" s="12"/>
      <c r="AR19" s="12"/>
      <c r="AS19" s="12"/>
      <c r="AU19" s="23"/>
      <c r="AV19" s="12"/>
    </row>
    <row r="20" spans="1:48" x14ac:dyDescent="0.25">
      <c r="A20" s="1"/>
      <c r="B20" s="2"/>
      <c r="C20" s="3"/>
      <c r="D20" s="69" t="s">
        <v>6</v>
      </c>
      <c r="E20" s="70"/>
      <c r="F20" s="70" t="s">
        <v>8</v>
      </c>
      <c r="G20" s="70"/>
      <c r="H20" s="70" t="s">
        <v>9</v>
      </c>
      <c r="I20" s="70"/>
      <c r="J20" s="70" t="s">
        <v>10</v>
      </c>
      <c r="K20" s="70"/>
      <c r="L20" s="70" t="s">
        <v>11</v>
      </c>
      <c r="M20" s="74"/>
      <c r="O20" s="69" t="s">
        <v>12</v>
      </c>
      <c r="P20" s="70"/>
      <c r="Q20" s="70" t="s">
        <v>13</v>
      </c>
      <c r="R20" s="70"/>
      <c r="S20" s="70" t="s">
        <v>14</v>
      </c>
      <c r="T20" s="70"/>
      <c r="U20" s="70" t="s">
        <v>15</v>
      </c>
      <c r="V20" s="74"/>
      <c r="W20" s="18"/>
      <c r="X20" s="76"/>
      <c r="Y20" s="12"/>
      <c r="Z20" s="12"/>
      <c r="AA20" s="12"/>
      <c r="AB20" s="12"/>
      <c r="AC20" s="12"/>
      <c r="AD20" s="22"/>
      <c r="AJ20" s="12"/>
      <c r="AK20" s="12"/>
      <c r="AL20" s="12"/>
      <c r="AM20" s="12"/>
      <c r="AN20" s="12"/>
      <c r="AO20" s="12"/>
      <c r="AQ20" s="12"/>
      <c r="AR20" s="12"/>
      <c r="AS20" s="12"/>
      <c r="AU20" s="23"/>
      <c r="AV20" s="12"/>
    </row>
    <row r="21" spans="1:48" x14ac:dyDescent="0.25">
      <c r="A21" s="69" t="s">
        <v>2</v>
      </c>
      <c r="B21" s="70"/>
      <c r="C21" s="3"/>
      <c r="D21" s="1" t="s">
        <v>5</v>
      </c>
      <c r="E21" s="11">
        <f>+[1]Sheet1!$K$1</f>
        <v>5.4745370370370373E-3</v>
      </c>
      <c r="F21" s="2" t="s">
        <v>5</v>
      </c>
      <c r="G21" s="11">
        <f>+[2]Sheet1!$J$7</f>
        <v>5.6712962962962958E-3</v>
      </c>
      <c r="H21" s="2" t="s">
        <v>5</v>
      </c>
      <c r="I21" s="11">
        <v>7.5347222222222213E-3</v>
      </c>
      <c r="J21" s="2" t="s">
        <v>5</v>
      </c>
      <c r="K21" s="11">
        <f>+[3]TS!$R$3</f>
        <v>6.2962962962962998E-3</v>
      </c>
      <c r="L21" s="2" t="s">
        <v>5</v>
      </c>
      <c r="M21" s="17">
        <v>5.9722222222222225E-3</v>
      </c>
      <c r="O21" s="1" t="s">
        <v>5</v>
      </c>
      <c r="P21" s="2">
        <f>+'[4]Holmfirth Junior Duathlon 2016'!$R$9</f>
        <v>5.5671296296296302E-3</v>
      </c>
      <c r="Q21" s="2" t="s">
        <v>5</v>
      </c>
      <c r="R21" s="11">
        <v>5.6018518518518518E-3</v>
      </c>
      <c r="S21" s="2" t="s">
        <v>5</v>
      </c>
      <c r="T21" s="11">
        <v>2.8356481481481479E-3</v>
      </c>
      <c r="U21" s="2" t="s">
        <v>5</v>
      </c>
      <c r="V21" s="17">
        <v>2.7314814814814819E-3</v>
      </c>
      <c r="W21" s="11"/>
      <c r="X21" s="76"/>
      <c r="Z21" s="12"/>
      <c r="AA21" s="12"/>
      <c r="AB21" s="12"/>
      <c r="AC21" s="12"/>
      <c r="AD21" s="22"/>
      <c r="AJ21" s="12"/>
      <c r="AK21" s="12"/>
      <c r="AL21" s="12"/>
      <c r="AM21" s="12"/>
      <c r="AN21" s="12"/>
      <c r="AO21" s="12"/>
      <c r="AQ21" s="12"/>
      <c r="AR21" s="12"/>
      <c r="AS21" s="12"/>
      <c r="AU21" s="23"/>
      <c r="AV21" s="12"/>
    </row>
    <row r="22" spans="1:48" ht="15.75" thickBot="1" x14ac:dyDescent="0.3">
      <c r="A22" s="1" t="s">
        <v>0</v>
      </c>
      <c r="B22" s="2" t="s">
        <v>1</v>
      </c>
      <c r="C22" s="3" t="s">
        <v>204</v>
      </c>
      <c r="D22" s="1" t="s">
        <v>3</v>
      </c>
      <c r="E22" s="2" t="s">
        <v>4</v>
      </c>
      <c r="F22" s="2" t="s">
        <v>3</v>
      </c>
      <c r="G22" s="2" t="s">
        <v>4</v>
      </c>
      <c r="H22" s="2" t="s">
        <v>3</v>
      </c>
      <c r="I22" s="2" t="s">
        <v>4</v>
      </c>
      <c r="J22" s="2" t="s">
        <v>3</v>
      </c>
      <c r="K22" s="2" t="s">
        <v>4</v>
      </c>
      <c r="L22" s="2" t="s">
        <v>3</v>
      </c>
      <c r="M22" s="3" t="s">
        <v>4</v>
      </c>
      <c r="O22" s="1" t="s">
        <v>3</v>
      </c>
      <c r="P22" s="2" t="s">
        <v>4</v>
      </c>
      <c r="Q22" s="2" t="s">
        <v>3</v>
      </c>
      <c r="R22" s="2" t="s">
        <v>4</v>
      </c>
      <c r="S22" s="2" t="s">
        <v>3</v>
      </c>
      <c r="T22" s="2" t="s">
        <v>4</v>
      </c>
      <c r="U22" s="2" t="s">
        <v>3</v>
      </c>
      <c r="V22" s="3" t="s">
        <v>4</v>
      </c>
      <c r="W22" s="2"/>
      <c r="X22" s="76"/>
      <c r="Y22" s="19"/>
      <c r="Z22" s="19"/>
      <c r="AA22" s="19"/>
      <c r="AB22" s="19"/>
      <c r="AC22" s="19"/>
      <c r="AD22" s="22"/>
      <c r="AJ22" s="12"/>
      <c r="AK22" s="12"/>
      <c r="AL22" s="12"/>
      <c r="AM22" s="12"/>
      <c r="AN22" s="12"/>
      <c r="AO22" s="12"/>
      <c r="AQ22" s="12"/>
      <c r="AR22" s="12"/>
      <c r="AS22" s="12"/>
      <c r="AU22" s="23"/>
      <c r="AV22" s="12"/>
    </row>
    <row r="23" spans="1:48" x14ac:dyDescent="0.25">
      <c r="A23" s="38" t="s">
        <v>29</v>
      </c>
      <c r="B23" s="39" t="s">
        <v>34</v>
      </c>
      <c r="C23" s="8">
        <v>1</v>
      </c>
      <c r="D23" s="49">
        <f>+[1]Sheet1!$K$2</f>
        <v>5.5092592592592589E-3</v>
      </c>
      <c r="E23" s="29">
        <f>$E$21/D23*10000</f>
        <v>9936.9747899159684</v>
      </c>
      <c r="F23" s="28">
        <f>+[2]Sheet1!$J$7</f>
        <v>5.6712962962962958E-3</v>
      </c>
      <c r="G23" s="29">
        <f>$G$21/F23*10000</f>
        <v>10000</v>
      </c>
      <c r="H23" s="28">
        <v>7.6504629629629631E-3</v>
      </c>
      <c r="I23" s="29">
        <f>$I$21/H23*10000</f>
        <v>9848.7140695915259</v>
      </c>
      <c r="J23" s="28">
        <f>+[3]TS!$R$3</f>
        <v>6.2962962962962998E-3</v>
      </c>
      <c r="K23" s="29">
        <f t="shared" ref="K23:K28" si="0">$K$21/J23*10000</f>
        <v>10000</v>
      </c>
      <c r="L23" s="28">
        <v>5.9722222222222225E-3</v>
      </c>
      <c r="M23" s="31">
        <f>$M$21/L23*10000</f>
        <v>10000</v>
      </c>
      <c r="N23" s="8"/>
      <c r="O23" s="49"/>
      <c r="P23" s="8"/>
      <c r="Q23" s="8"/>
      <c r="R23" s="8"/>
      <c r="S23" s="30">
        <v>2.8356481481481488E-3</v>
      </c>
      <c r="T23" s="8">
        <f>$T$21/S23*10000</f>
        <v>9999.9999999999964</v>
      </c>
      <c r="U23" s="28">
        <v>2.7314814814814819E-3</v>
      </c>
      <c r="V23" s="31">
        <f>$V$21/U23*10000</f>
        <v>10000</v>
      </c>
      <c r="W23" s="29"/>
      <c r="X23" s="46">
        <v>50000</v>
      </c>
      <c r="Y23" s="25"/>
      <c r="Z23" s="25"/>
      <c r="AA23" s="25"/>
      <c r="AB23" s="25"/>
      <c r="AC23" s="25"/>
      <c r="AD23" s="21"/>
      <c r="AE23" s="12"/>
      <c r="AF23" s="12"/>
      <c r="AG23" s="12"/>
      <c r="AH23" s="21"/>
      <c r="AI23" s="21"/>
      <c r="AJ23" s="12"/>
      <c r="AK23" s="12"/>
      <c r="AL23" s="12"/>
      <c r="AM23" s="12"/>
      <c r="AN23" s="12"/>
      <c r="AO23" s="12"/>
      <c r="AQ23" s="12"/>
      <c r="AR23" s="12"/>
      <c r="AS23" s="12"/>
      <c r="AU23" s="23"/>
      <c r="AV23" s="12"/>
    </row>
    <row r="24" spans="1:48" x14ac:dyDescent="0.25">
      <c r="A24" s="40" t="s">
        <v>31</v>
      </c>
      <c r="B24" s="41" t="s">
        <v>36</v>
      </c>
      <c r="C24" s="2">
        <v>2</v>
      </c>
      <c r="D24" s="50">
        <f>+[1]Sheet1!$K$1</f>
        <v>5.4745370370370373E-3</v>
      </c>
      <c r="E24" s="14">
        <f>$E$21/D24*10000</f>
        <v>10000</v>
      </c>
      <c r="F24" s="11">
        <f>+[2]Sheet1!$J$11</f>
        <v>7.4421296296296293E-3</v>
      </c>
      <c r="G24" s="14">
        <f>$G$21/F24*10000</f>
        <v>7620.5287713841362</v>
      </c>
      <c r="H24" s="11">
        <v>7.5347222222222213E-3</v>
      </c>
      <c r="I24" s="14">
        <f>$I$21/H24*10000</f>
        <v>10000</v>
      </c>
      <c r="J24" s="11">
        <f>+[3]TS!$R$4</f>
        <v>7.0023148148148154E-3</v>
      </c>
      <c r="K24" s="14">
        <f t="shared" si="0"/>
        <v>8991.7355371900867</v>
      </c>
      <c r="L24" s="11">
        <v>6.3888888888888884E-3</v>
      </c>
      <c r="M24" s="33">
        <f>$M$21/L24*10000</f>
        <v>9347.8260869565238</v>
      </c>
      <c r="N24" s="2"/>
      <c r="O24" s="50">
        <f>+'[4]Holmfirth Junior Duathlon 2016'!$R$9</f>
        <v>5.5671296296296302E-3</v>
      </c>
      <c r="P24" s="14">
        <f>$P$21/O24*10000</f>
        <v>10000</v>
      </c>
      <c r="Q24" s="11">
        <v>5.7407407407407416E-3</v>
      </c>
      <c r="R24" s="14">
        <f>$R$21/Q24*10000</f>
        <v>9758.0645161290304</v>
      </c>
      <c r="S24" s="32">
        <v>3.1134259259259257E-3</v>
      </c>
      <c r="T24" s="14">
        <f>$T$21/S24*10000</f>
        <v>9107.806691449814</v>
      </c>
      <c r="U24" s="11">
        <v>3.1134259259259257E-3</v>
      </c>
      <c r="V24" s="33">
        <f>$V$21/U24*10000</f>
        <v>8773.2342007434963</v>
      </c>
      <c r="W24" s="14"/>
      <c r="X24" s="47">
        <v>49105.890603085558</v>
      </c>
      <c r="Y24" s="25"/>
      <c r="Z24" s="25"/>
      <c r="AA24" s="25"/>
      <c r="AB24" s="25"/>
      <c r="AC24" s="25"/>
      <c r="AD24" s="21"/>
      <c r="AE24" s="12"/>
      <c r="AF24" s="12"/>
      <c r="AG24" s="12"/>
      <c r="AH24" s="21"/>
      <c r="AI24" s="21"/>
      <c r="AJ24" s="12"/>
      <c r="AK24" s="12"/>
      <c r="AL24" s="12"/>
      <c r="AM24" s="12"/>
      <c r="AN24" s="12"/>
      <c r="AO24" s="12"/>
      <c r="AQ24" s="12"/>
      <c r="AR24" s="12"/>
      <c r="AS24" s="12"/>
      <c r="AU24" s="23"/>
      <c r="AV24" s="23"/>
    </row>
    <row r="25" spans="1:48" x14ac:dyDescent="0.25">
      <c r="A25" s="40" t="s">
        <v>32</v>
      </c>
      <c r="B25" s="41" t="s">
        <v>37</v>
      </c>
      <c r="C25" s="2">
        <v>3</v>
      </c>
      <c r="D25" s="1"/>
      <c r="E25" s="2"/>
      <c r="F25" s="11">
        <f>+[2]Sheet1!$J$9</f>
        <v>6.7013888888888887E-3</v>
      </c>
      <c r="G25" s="14">
        <f>$G$21/F25*10000</f>
        <v>8462.8670120898096</v>
      </c>
      <c r="H25" s="11">
        <v>8.6574074074074071E-3</v>
      </c>
      <c r="I25" s="14">
        <f>$I$21/H25*10000</f>
        <v>8703.2085561497315</v>
      </c>
      <c r="J25" s="11">
        <f>+[3]TS!$R$8</f>
        <v>7.7662037037036988E-3</v>
      </c>
      <c r="K25" s="14">
        <f t="shared" si="0"/>
        <v>8107.3025335320517</v>
      </c>
      <c r="L25" s="2"/>
      <c r="M25" s="3"/>
      <c r="N25" s="2"/>
      <c r="O25" s="50">
        <f>+'[4]Holmfirth Junior Duathlon 2016'!$R$10</f>
        <v>5.70601851851852E-3</v>
      </c>
      <c r="P25" s="14">
        <f>$P$21/O25*10000</f>
        <v>9756.5922920892481</v>
      </c>
      <c r="Q25" s="11">
        <v>6.2499999999999995E-3</v>
      </c>
      <c r="R25" s="14">
        <f>$R$21/Q25*10000</f>
        <v>8962.9629629629635</v>
      </c>
      <c r="S25" s="32">
        <v>3.3333333333333348E-3</v>
      </c>
      <c r="T25" s="14">
        <f>$T$21/S25*10000</f>
        <v>8506.9444444444398</v>
      </c>
      <c r="U25" s="2"/>
      <c r="V25" s="3"/>
      <c r="W25" s="2"/>
      <c r="X25" s="47">
        <v>43992.933356823807</v>
      </c>
      <c r="Y25" s="25"/>
      <c r="Z25" s="25"/>
      <c r="AA25" s="25"/>
      <c r="AB25" s="25"/>
      <c r="AC25" s="25"/>
      <c r="AD25" s="21"/>
      <c r="AE25" s="12"/>
      <c r="AF25" s="12"/>
      <c r="AG25" s="12"/>
      <c r="AH25" s="21"/>
      <c r="AI25" s="21"/>
      <c r="AJ25" s="12"/>
      <c r="AK25" s="12"/>
      <c r="AL25" s="12"/>
      <c r="AM25" s="12"/>
      <c r="AN25" s="12"/>
      <c r="AO25" s="12"/>
      <c r="AQ25" s="12"/>
      <c r="AR25" s="12"/>
      <c r="AS25" s="12"/>
      <c r="AU25" s="23"/>
      <c r="AV25" s="12"/>
    </row>
    <row r="26" spans="1:48" x14ac:dyDescent="0.25">
      <c r="A26" s="42" t="s">
        <v>179</v>
      </c>
      <c r="B26" s="43" t="s">
        <v>38</v>
      </c>
      <c r="C26" s="68">
        <v>4</v>
      </c>
      <c r="D26" s="50">
        <f>+[1]Sheet1!$K$3</f>
        <v>6.238425925925925E-3</v>
      </c>
      <c r="E26" s="14">
        <f>$E$21/D26*10000</f>
        <v>8775.5102040816346</v>
      </c>
      <c r="F26" s="2"/>
      <c r="G26" s="14"/>
      <c r="H26" s="2"/>
      <c r="I26" s="2"/>
      <c r="J26" s="11">
        <f>+[3]TS!$R$5</f>
        <v>7.1759259259259328E-3</v>
      </c>
      <c r="K26" s="14">
        <f t="shared" si="0"/>
        <v>8774.193548387093</v>
      </c>
      <c r="L26" s="11">
        <v>7.2453703703703708E-3</v>
      </c>
      <c r="M26" s="33">
        <f>$M$21/L26*10000</f>
        <v>8242.8115015974454</v>
      </c>
      <c r="N26" s="2"/>
      <c r="O26" s="50"/>
      <c r="P26" s="2"/>
      <c r="Q26" s="11">
        <v>5.6018518518518518E-3</v>
      </c>
      <c r="R26" s="14">
        <f>$R$21/Q26*10000</f>
        <v>10000</v>
      </c>
      <c r="S26" s="32"/>
      <c r="T26" s="14"/>
      <c r="U26" s="2"/>
      <c r="V26" s="3"/>
      <c r="W26" s="2"/>
      <c r="X26" s="47">
        <v>35792.515254066173</v>
      </c>
      <c r="Y26" s="25"/>
      <c r="Z26" s="25"/>
      <c r="AA26" s="25"/>
      <c r="AB26" s="25"/>
      <c r="AC26" s="25"/>
      <c r="AD26" s="21"/>
      <c r="AE26" s="12"/>
      <c r="AF26" s="12"/>
      <c r="AG26" s="12"/>
      <c r="AH26" s="21"/>
      <c r="AI26" s="21"/>
      <c r="AJ26" s="12"/>
      <c r="AK26" s="12"/>
      <c r="AL26" s="12"/>
      <c r="AM26" s="12"/>
      <c r="AN26" s="12"/>
      <c r="AO26" s="12"/>
      <c r="AQ26" s="12"/>
      <c r="AR26" s="12"/>
      <c r="AS26" s="12"/>
      <c r="AU26" s="23"/>
      <c r="AV26" s="12"/>
    </row>
    <row r="27" spans="1:48" x14ac:dyDescent="0.25">
      <c r="A27" s="40" t="s">
        <v>33</v>
      </c>
      <c r="B27" s="41" t="s">
        <v>40</v>
      </c>
      <c r="C27" s="68">
        <v>5</v>
      </c>
      <c r="D27" s="50">
        <f>+[1]Sheet1!$K$6</f>
        <v>7.2800925925925915E-3</v>
      </c>
      <c r="E27" s="14">
        <f>$E$21/D27*10000</f>
        <v>7519.8728139904624</v>
      </c>
      <c r="F27" s="2"/>
      <c r="G27" s="14"/>
      <c r="H27" s="11">
        <v>1.082175925925926E-2</v>
      </c>
      <c r="I27" s="14">
        <f>$I$21/H27*10000</f>
        <v>6962.5668449197838</v>
      </c>
      <c r="J27" s="11">
        <f>+[3]TS!$R$13</f>
        <v>1.0011574074074062E-2</v>
      </c>
      <c r="K27" s="14">
        <f t="shared" si="0"/>
        <v>6289.0173410404741</v>
      </c>
      <c r="L27" s="11">
        <v>8.9814814814814809E-3</v>
      </c>
      <c r="M27" s="33">
        <f>$M$21/L27*10000</f>
        <v>6649.4845360824747</v>
      </c>
      <c r="N27" s="2"/>
      <c r="O27" s="50"/>
      <c r="P27" s="2"/>
      <c r="Q27" s="2"/>
      <c r="R27" s="2"/>
      <c r="S27" s="32">
        <v>3.8078703703703686E-3</v>
      </c>
      <c r="T27" s="14">
        <f>$T$21/S27*10000</f>
        <v>7446.8085106383005</v>
      </c>
      <c r="U27" s="11">
        <v>3.9814814814814817E-3</v>
      </c>
      <c r="V27" s="33">
        <f>$V$21/U27*10000</f>
        <v>6860.4651162790706</v>
      </c>
      <c r="W27" s="14"/>
      <c r="X27" s="47">
        <v>35439.197821910093</v>
      </c>
      <c r="Y27" s="25"/>
      <c r="Z27" s="25"/>
      <c r="AA27" s="25"/>
      <c r="AB27" s="25"/>
      <c r="AC27" s="25"/>
      <c r="AD27" s="21"/>
      <c r="AE27" s="12"/>
      <c r="AF27" s="12"/>
      <c r="AG27" s="12"/>
      <c r="AH27" s="21"/>
      <c r="AI27" s="21"/>
      <c r="AJ27" s="12"/>
      <c r="AK27" s="12"/>
      <c r="AL27" s="12"/>
      <c r="AM27" s="12"/>
      <c r="AN27" s="12"/>
      <c r="AO27" s="12"/>
      <c r="AQ27" s="12"/>
      <c r="AR27" s="12"/>
      <c r="AS27" s="12"/>
      <c r="AU27" s="23"/>
      <c r="AV27" s="12"/>
    </row>
    <row r="28" spans="1:48" ht="15.75" thickBot="1" x14ac:dyDescent="0.3">
      <c r="A28" s="44" t="str">
        <f>+[3]TS!$E$10</f>
        <v>Rayner</v>
      </c>
      <c r="B28" s="45" t="str">
        <f>+[3]TS!$F$10</f>
        <v>Fred</v>
      </c>
      <c r="C28" s="5">
        <v>6</v>
      </c>
      <c r="D28" s="4"/>
      <c r="E28" s="35"/>
      <c r="F28" s="5"/>
      <c r="G28" s="35"/>
      <c r="H28" s="34">
        <v>9.1666666666666667E-3</v>
      </c>
      <c r="I28" s="35">
        <f>$I$21/H28*10000</f>
        <v>8219.6969696969682</v>
      </c>
      <c r="J28" s="34">
        <f>+[3]TS!$R$10</f>
        <v>8.5648148148148029E-3</v>
      </c>
      <c r="K28" s="35">
        <f t="shared" si="0"/>
        <v>7351.3513513513662</v>
      </c>
      <c r="L28" s="34">
        <v>7.4189814814814813E-3</v>
      </c>
      <c r="M28" s="37">
        <f>$M$21/L28*10000</f>
        <v>8049.9219968798761</v>
      </c>
      <c r="N28" s="5"/>
      <c r="O28" s="51"/>
      <c r="P28" s="5"/>
      <c r="Q28" s="5"/>
      <c r="R28" s="5"/>
      <c r="S28" s="36"/>
      <c r="T28" s="35"/>
      <c r="U28" s="34">
        <v>3.1944444444444442E-3</v>
      </c>
      <c r="V28" s="37">
        <f>$V$21/U28*10000</f>
        <v>8550.7246376811599</v>
      </c>
      <c r="W28" s="35"/>
      <c r="X28" s="48">
        <v>32171.694955609368</v>
      </c>
      <c r="Y28" s="25"/>
      <c r="Z28" s="25"/>
      <c r="AA28" s="25"/>
      <c r="AB28" s="25"/>
      <c r="AC28" s="25"/>
      <c r="AD28" s="21"/>
      <c r="AE28" s="12"/>
      <c r="AF28" s="12"/>
      <c r="AG28" s="12"/>
      <c r="AH28" s="21"/>
      <c r="AI28" s="21"/>
      <c r="AJ28" s="12"/>
      <c r="AK28" s="12"/>
      <c r="AL28" s="12"/>
      <c r="AM28" s="12"/>
      <c r="AN28" s="12"/>
      <c r="AO28" s="12"/>
      <c r="AQ28" s="12"/>
      <c r="AR28" s="12"/>
      <c r="AS28" s="12"/>
      <c r="AU28" s="23"/>
      <c r="AV28" s="12"/>
    </row>
    <row r="29" spans="1:48" x14ac:dyDescent="0.25">
      <c r="AD29" s="22"/>
      <c r="AS29"/>
    </row>
    <row r="30" spans="1:48" x14ac:dyDescent="0.25">
      <c r="AD30" s="22"/>
      <c r="AS30"/>
    </row>
    <row r="31" spans="1:48" x14ac:dyDescent="0.25">
      <c r="AD31" s="22"/>
      <c r="AS31"/>
    </row>
    <row r="32" spans="1:48" x14ac:dyDescent="0.25">
      <c r="AD32" s="22"/>
      <c r="AS32"/>
    </row>
    <row r="33" spans="30:45" x14ac:dyDescent="0.25">
      <c r="AD33" s="22"/>
      <c r="AS33"/>
    </row>
    <row r="34" spans="30:45" x14ac:dyDescent="0.25">
      <c r="AD34" s="22"/>
      <c r="AS34"/>
    </row>
    <row r="35" spans="30:45" x14ac:dyDescent="0.25">
      <c r="AS35"/>
    </row>
  </sheetData>
  <sortState ref="A23:AU28">
    <sortCondition descending="1" ref="AS23:AS28"/>
  </sortState>
  <mergeCells count="24">
    <mergeCell ref="X4:X7"/>
    <mergeCell ref="X19:X22"/>
    <mergeCell ref="Q20:R20"/>
    <mergeCell ref="S20:T20"/>
    <mergeCell ref="U20:V20"/>
    <mergeCell ref="U5:V5"/>
    <mergeCell ref="A21:B21"/>
    <mergeCell ref="D19:M19"/>
    <mergeCell ref="D20:E20"/>
    <mergeCell ref="F20:G20"/>
    <mergeCell ref="H20:I20"/>
    <mergeCell ref="J20:K20"/>
    <mergeCell ref="L20:M20"/>
    <mergeCell ref="O20:P20"/>
    <mergeCell ref="D4:M4"/>
    <mergeCell ref="O5:P5"/>
    <mergeCell ref="Q5:R5"/>
    <mergeCell ref="S5:T5"/>
    <mergeCell ref="L5:M5"/>
    <mergeCell ref="A6:B6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workbookViewId="0">
      <pane xSplit="3" ySplit="7" topLeftCell="K31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18.140625" customWidth="1"/>
    <col min="2" max="2" width="13.28515625" customWidth="1"/>
    <col min="14" max="14" width="2.85546875" customWidth="1"/>
    <col min="23" max="23" width="2.85546875" customWidth="1"/>
    <col min="24" max="24" width="10.140625" customWidth="1"/>
    <col min="35" max="35" width="3.85546875" customWidth="1"/>
    <col min="41" max="41" width="8" customWidth="1"/>
    <col min="44" max="44" width="9" customWidth="1"/>
    <col min="45" max="45" width="9.140625" style="24"/>
  </cols>
  <sheetData>
    <row r="1" spans="1:48" ht="21" x14ac:dyDescent="0.35">
      <c r="A1" s="10" t="s">
        <v>16</v>
      </c>
      <c r="AD1" s="22"/>
    </row>
    <row r="2" spans="1:48" ht="21" x14ac:dyDescent="0.35">
      <c r="A2" s="10" t="s">
        <v>17</v>
      </c>
      <c r="C2" s="10" t="s">
        <v>27</v>
      </c>
      <c r="AD2" s="22"/>
    </row>
    <row r="3" spans="1:48" ht="15.75" thickBot="1" x14ac:dyDescent="0.3">
      <c r="AD3" s="22"/>
    </row>
    <row r="4" spans="1:48" x14ac:dyDescent="0.25">
      <c r="A4" s="7"/>
      <c r="B4" s="8"/>
      <c r="C4" s="9"/>
      <c r="D4" s="71" t="s">
        <v>7</v>
      </c>
      <c r="E4" s="72"/>
      <c r="F4" s="72"/>
      <c r="G4" s="72"/>
      <c r="H4" s="72"/>
      <c r="I4" s="72"/>
      <c r="J4" s="72"/>
      <c r="K4" s="72"/>
      <c r="L4" s="72"/>
      <c r="M4" s="73"/>
      <c r="O4" s="71" t="s">
        <v>72</v>
      </c>
      <c r="P4" s="72"/>
      <c r="Q4" s="72"/>
      <c r="R4" s="72"/>
      <c r="S4" s="72"/>
      <c r="T4" s="72"/>
      <c r="U4" s="72"/>
      <c r="V4" s="73"/>
      <c r="W4" s="52"/>
      <c r="X4" s="75" t="s">
        <v>203</v>
      </c>
      <c r="AD4" s="22"/>
    </row>
    <row r="5" spans="1:48" x14ac:dyDescent="0.25">
      <c r="A5" s="1"/>
      <c r="B5" s="2"/>
      <c r="C5" s="3"/>
      <c r="D5" s="69" t="s">
        <v>6</v>
      </c>
      <c r="E5" s="70"/>
      <c r="F5" s="70" t="s">
        <v>8</v>
      </c>
      <c r="G5" s="70"/>
      <c r="H5" s="70" t="s">
        <v>9</v>
      </c>
      <c r="I5" s="70"/>
      <c r="J5" s="70" t="s">
        <v>10</v>
      </c>
      <c r="K5" s="70"/>
      <c r="L5" s="70" t="s">
        <v>11</v>
      </c>
      <c r="M5" s="74"/>
      <c r="O5" s="69" t="s">
        <v>12</v>
      </c>
      <c r="P5" s="70"/>
      <c r="Q5" s="70" t="s">
        <v>13</v>
      </c>
      <c r="R5" s="70"/>
      <c r="S5" s="70" t="s">
        <v>14</v>
      </c>
      <c r="T5" s="70"/>
      <c r="U5" s="70" t="s">
        <v>15</v>
      </c>
      <c r="V5" s="74"/>
      <c r="W5" s="18"/>
      <c r="X5" s="76"/>
      <c r="AD5" s="22"/>
    </row>
    <row r="6" spans="1:48" x14ac:dyDescent="0.25">
      <c r="A6" s="69" t="s">
        <v>2</v>
      </c>
      <c r="B6" s="70"/>
      <c r="C6" s="3"/>
      <c r="D6" s="1" t="s">
        <v>5</v>
      </c>
      <c r="E6" s="11">
        <f>+[1]Sheet1!$K$52</f>
        <v>9.8032407407407408E-3</v>
      </c>
      <c r="F6" s="2" t="s">
        <v>5</v>
      </c>
      <c r="G6" s="11">
        <f>+[2]Sheet1!$J$12</f>
        <v>1.1249999999999998E-2</v>
      </c>
      <c r="H6" s="2" t="s">
        <v>5</v>
      </c>
      <c r="I6" s="11">
        <v>1.2233796296296296E-2</v>
      </c>
      <c r="J6" s="2" t="s">
        <v>5</v>
      </c>
      <c r="K6" s="11">
        <f>+[3]TS1!$R$2</f>
        <v>1.1620370370370371E-2</v>
      </c>
      <c r="L6" s="2" t="s">
        <v>5</v>
      </c>
      <c r="M6" s="17">
        <v>1.0266203703703703E-2</v>
      </c>
      <c r="O6" s="1" t="s">
        <v>5</v>
      </c>
      <c r="P6" s="11">
        <f>+'[4]Holmfirth Junior Duathlon 2016'!$R$14</f>
        <v>1.127314814814815E-2</v>
      </c>
      <c r="Q6" s="2" t="s">
        <v>5</v>
      </c>
      <c r="R6" s="11">
        <v>1.0405092592592593E-2</v>
      </c>
      <c r="S6" s="2" t="s">
        <v>5</v>
      </c>
      <c r="T6" s="11">
        <v>5.4282407407407404E-3</v>
      </c>
      <c r="U6" s="2" t="s">
        <v>5</v>
      </c>
      <c r="V6" s="17">
        <v>5.0115740740740737E-3</v>
      </c>
      <c r="W6" s="11"/>
      <c r="X6" s="76"/>
      <c r="AD6" s="22"/>
      <c r="AS6"/>
    </row>
    <row r="7" spans="1:48" ht="15.75" thickBot="1" x14ac:dyDescent="0.3">
      <c r="A7" s="1" t="s">
        <v>0</v>
      </c>
      <c r="B7" s="2" t="s">
        <v>1</v>
      </c>
      <c r="C7" s="3" t="s">
        <v>204</v>
      </c>
      <c r="D7" s="1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3" t="s">
        <v>4</v>
      </c>
      <c r="O7" s="1" t="s">
        <v>3</v>
      </c>
      <c r="P7" s="2" t="s">
        <v>4</v>
      </c>
      <c r="Q7" s="2" t="s">
        <v>3</v>
      </c>
      <c r="R7" s="2" t="s">
        <v>4</v>
      </c>
      <c r="S7" s="2" t="s">
        <v>3</v>
      </c>
      <c r="T7" s="2" t="s">
        <v>4</v>
      </c>
      <c r="U7" s="2" t="s">
        <v>3</v>
      </c>
      <c r="V7" s="3" t="s">
        <v>4</v>
      </c>
      <c r="W7" s="2"/>
      <c r="X7" s="76"/>
      <c r="Y7" s="19"/>
      <c r="Z7" s="19"/>
      <c r="AA7" s="19"/>
      <c r="AB7" s="19"/>
      <c r="AC7" s="19"/>
      <c r="AD7" s="22"/>
      <c r="AJ7" s="19"/>
      <c r="AK7" s="19"/>
      <c r="AL7" s="19"/>
      <c r="AM7" s="19"/>
      <c r="AS7"/>
    </row>
    <row r="8" spans="1:48" x14ac:dyDescent="0.25">
      <c r="A8" s="38" t="s">
        <v>32</v>
      </c>
      <c r="B8" s="39" t="s">
        <v>57</v>
      </c>
      <c r="C8" s="9">
        <v>1</v>
      </c>
      <c r="D8" s="7"/>
      <c r="E8" s="29"/>
      <c r="F8" s="28">
        <f>+[2]Sheet1!$J$12</f>
        <v>1.1249999999999998E-2</v>
      </c>
      <c r="G8" s="29">
        <f t="shared" ref="G8:G13" si="0">$G$6/F8*10000</f>
        <v>10000</v>
      </c>
      <c r="H8" s="28">
        <v>1.2233796296296296E-2</v>
      </c>
      <c r="I8" s="29">
        <f>$I$6/H8*10000</f>
        <v>10000</v>
      </c>
      <c r="J8" s="28">
        <f>+[3]TS1!$R$2</f>
        <v>1.1620370370370371E-2</v>
      </c>
      <c r="K8" s="29">
        <f>$K$6/J8*10000</f>
        <v>10000</v>
      </c>
      <c r="L8" s="28">
        <v>1.0266203703703703E-2</v>
      </c>
      <c r="M8" s="31">
        <f t="shared" ref="M8:M21" si="1">$M$6/L8*10000</f>
        <v>10000</v>
      </c>
      <c r="N8" s="8"/>
      <c r="O8" s="49">
        <f>+'[4]Holmfirth Junior Duathlon 2016'!$R$15</f>
        <v>1.1412037037037033E-2</v>
      </c>
      <c r="P8" s="29">
        <f t="shared" ref="P8:P15" si="2">$P$6/O8*10000</f>
        <v>9878.2961460446295</v>
      </c>
      <c r="Q8" s="28">
        <v>1.0405092592592593E-2</v>
      </c>
      <c r="R8" s="29">
        <f>$R$6/Q8*10000</f>
        <v>10000</v>
      </c>
      <c r="S8" s="28">
        <v>6.0763888888888881E-3</v>
      </c>
      <c r="T8" s="29">
        <f>$T$6/S8*10000</f>
        <v>8933.3333333333339</v>
      </c>
      <c r="U8" s="8"/>
      <c r="V8" s="9"/>
      <c r="W8" s="8"/>
      <c r="X8" s="46">
        <v>50000</v>
      </c>
      <c r="AR8" s="12"/>
      <c r="AS8" s="12"/>
      <c r="AU8" s="23"/>
      <c r="AV8" s="12"/>
    </row>
    <row r="9" spans="1:48" x14ac:dyDescent="0.25">
      <c r="A9" s="40" t="s">
        <v>42</v>
      </c>
      <c r="B9" s="41" t="s">
        <v>58</v>
      </c>
      <c r="C9" s="3">
        <v>2</v>
      </c>
      <c r="D9" s="1"/>
      <c r="E9" s="14"/>
      <c r="F9" s="11">
        <f>+[2]Sheet1!$J$14</f>
        <v>1.1585648148148149E-2</v>
      </c>
      <c r="G9" s="14">
        <f t="shared" si="0"/>
        <v>9710.2897102897077</v>
      </c>
      <c r="H9" s="11">
        <v>1.3055555555555556E-2</v>
      </c>
      <c r="I9" s="14">
        <f>$I$6/H9*10000</f>
        <v>9370.567375886525</v>
      </c>
      <c r="J9" s="11">
        <f>+[3]TS1!$R$4</f>
        <v>1.2152777777777769E-2</v>
      </c>
      <c r="K9" s="14">
        <f>$K$6/J9*10000</f>
        <v>9561.9047619047687</v>
      </c>
      <c r="L9" s="11">
        <v>1.0358796296296295E-2</v>
      </c>
      <c r="M9" s="33">
        <f t="shared" si="1"/>
        <v>9910.6145251396647</v>
      </c>
      <c r="N9" s="2"/>
      <c r="O9" s="50">
        <f>+'[4]Holmfirth Junior Duathlon 2016'!$R$21</f>
        <v>1.2349537037037027E-2</v>
      </c>
      <c r="P9" s="14">
        <f t="shared" si="2"/>
        <v>9128.3973758200646</v>
      </c>
      <c r="Q9" s="11">
        <v>1.2060185185185186E-2</v>
      </c>
      <c r="R9" s="14">
        <f>$R$6/Q9*10000</f>
        <v>8627.6391554702495</v>
      </c>
      <c r="S9" s="11">
        <v>6.0763888888888881E-3</v>
      </c>
      <c r="T9" s="14">
        <f>$T$6/S9*10000</f>
        <v>8933.3333333333339</v>
      </c>
      <c r="U9" s="11">
        <v>5.1736111111111115E-3</v>
      </c>
      <c r="V9" s="33">
        <f>$V$6/U9*10000</f>
        <v>9686.8008948545848</v>
      </c>
      <c r="W9" s="14"/>
      <c r="X9" s="47">
        <v>48240.177268075247</v>
      </c>
      <c r="AR9" s="12"/>
      <c r="AS9" s="12"/>
      <c r="AU9" s="23"/>
      <c r="AV9" s="12"/>
    </row>
    <row r="10" spans="1:48" x14ac:dyDescent="0.25">
      <c r="A10" s="40" t="s">
        <v>45</v>
      </c>
      <c r="B10" s="41" t="s">
        <v>61</v>
      </c>
      <c r="C10" s="3">
        <v>3</v>
      </c>
      <c r="D10" s="1"/>
      <c r="E10" s="14"/>
      <c r="F10" s="11">
        <f>+[2]Sheet1!$J$13</f>
        <v>1.1562499999999998E-2</v>
      </c>
      <c r="G10" s="14">
        <f t="shared" si="0"/>
        <v>9729.72972972973</v>
      </c>
      <c r="H10" s="11">
        <v>1.298611111111111E-2</v>
      </c>
      <c r="I10" s="14">
        <f>$I$6/H10*10000</f>
        <v>9420.6773618538336</v>
      </c>
      <c r="J10" s="11">
        <f>+[3]TS1!$R$3</f>
        <v>1.2083333333333335E-2</v>
      </c>
      <c r="K10" s="14">
        <f>$K$6/J10*10000</f>
        <v>9616.8582375478909</v>
      </c>
      <c r="L10" s="11">
        <v>1.0810185185185185E-2</v>
      </c>
      <c r="M10" s="33">
        <f t="shared" si="1"/>
        <v>9496.7880085653105</v>
      </c>
      <c r="N10" s="2"/>
      <c r="O10" s="50">
        <f>+'[4]Holmfirth Junior Duathlon 2016'!$R$17</f>
        <v>1.1967592592592592E-2</v>
      </c>
      <c r="P10" s="14">
        <f t="shared" si="2"/>
        <v>9419.7292069632513</v>
      </c>
      <c r="Q10" s="11">
        <v>1.1354166666666667E-2</v>
      </c>
      <c r="R10" s="14">
        <f>$R$6/Q10*10000</f>
        <v>9164.1182466870541</v>
      </c>
      <c r="S10" s="11">
        <v>6.3425925925925924E-3</v>
      </c>
      <c r="T10" s="14">
        <f>$T$6/S10*10000</f>
        <v>8558.3941605839409</v>
      </c>
      <c r="U10" s="2"/>
      <c r="V10" s="3"/>
      <c r="W10" s="2"/>
      <c r="X10" s="47">
        <v>47683.782544660018</v>
      </c>
      <c r="AR10" s="12"/>
      <c r="AS10" s="12"/>
      <c r="AU10" s="23"/>
      <c r="AV10" s="12"/>
    </row>
    <row r="11" spans="1:48" x14ac:dyDescent="0.25">
      <c r="A11" s="40" t="s">
        <v>44</v>
      </c>
      <c r="B11" s="41" t="s">
        <v>60</v>
      </c>
      <c r="C11" s="3">
        <v>4</v>
      </c>
      <c r="D11" s="50">
        <f>+[1]Sheet1!$K$54</f>
        <v>1.03125E-2</v>
      </c>
      <c r="E11" s="14">
        <f>$E$6/D11*10000</f>
        <v>9506.1728395061727</v>
      </c>
      <c r="F11" s="11">
        <f>+[2]Sheet1!$J$17</f>
        <v>1.2199074074074072E-2</v>
      </c>
      <c r="G11" s="14">
        <f t="shared" si="0"/>
        <v>9222.011385199241</v>
      </c>
      <c r="H11" s="11">
        <v>1.2743055555555556E-2</v>
      </c>
      <c r="I11" s="14">
        <f>$I$6/H11*10000</f>
        <v>9600.3633060853772</v>
      </c>
      <c r="J11" s="11">
        <f>+[3]TS1!$R$7</f>
        <v>1.2557870370370372E-2</v>
      </c>
      <c r="K11" s="14">
        <f>$K$6/J11*10000</f>
        <v>9253.4562211981556</v>
      </c>
      <c r="L11" s="11">
        <v>1.1724537037037035E-2</v>
      </c>
      <c r="M11" s="33">
        <f t="shared" si="1"/>
        <v>8756.1697926949673</v>
      </c>
      <c r="N11" s="2"/>
      <c r="O11" s="50">
        <f>+'[4]Holmfirth Junior Duathlon 2016'!$R$16</f>
        <v>1.1562499999999996E-2</v>
      </c>
      <c r="P11" s="14">
        <f t="shared" si="2"/>
        <v>9749.7497497497534</v>
      </c>
      <c r="Q11" s="11">
        <v>1.1215277777777777E-2</v>
      </c>
      <c r="R11" s="14">
        <f>$R$6/Q11*10000</f>
        <v>9277.6057791537678</v>
      </c>
      <c r="S11" s="11">
        <v>6.273148148148151E-3</v>
      </c>
      <c r="T11" s="14">
        <f>$T$6/S11*10000</f>
        <v>8653.1365313653096</v>
      </c>
      <c r="U11" s="11">
        <v>5.6712962962962958E-3</v>
      </c>
      <c r="V11" s="33">
        <f>$V$6/U11*10000</f>
        <v>8836.7346938775518</v>
      </c>
      <c r="W11" s="14"/>
      <c r="X11" s="47">
        <v>47387.347895693223</v>
      </c>
      <c r="AR11" s="12"/>
      <c r="AS11" s="12"/>
      <c r="AU11" s="23"/>
      <c r="AV11" s="23"/>
    </row>
    <row r="12" spans="1:48" x14ac:dyDescent="0.25">
      <c r="A12" s="42" t="str">
        <f>+'[4]Holmfirth Junior Duathlon 2016'!$F$14</f>
        <v>Howarth</v>
      </c>
      <c r="B12" s="41" t="str">
        <f>+'[4]Holmfirth Junior Duathlon 2016'!$E$14</f>
        <v>Beth</v>
      </c>
      <c r="C12" s="3">
        <v>5</v>
      </c>
      <c r="D12" s="50">
        <f>+[1]Sheet1!$K$55</f>
        <v>1.0578703703703703E-2</v>
      </c>
      <c r="E12" s="14">
        <f>$E$6/D12*10000</f>
        <v>9266.9584245076603</v>
      </c>
      <c r="F12" s="11">
        <f>+[2]Sheet1!$J$15</f>
        <v>1.1805555555555555E-2</v>
      </c>
      <c r="G12" s="14">
        <f t="shared" si="0"/>
        <v>9529.4117647058811</v>
      </c>
      <c r="H12" s="2"/>
      <c r="I12" s="14"/>
      <c r="J12" s="11">
        <f>+[3]TS1!$R$6</f>
        <v>1.246527777777777E-2</v>
      </c>
      <c r="K12" s="14">
        <f>$K$6/J12*10000</f>
        <v>9322.1912720520031</v>
      </c>
      <c r="L12" s="11">
        <v>1.1099537037037038E-2</v>
      </c>
      <c r="M12" s="33">
        <f t="shared" si="1"/>
        <v>9249.2179353493211</v>
      </c>
      <c r="N12" s="2"/>
      <c r="O12" s="50">
        <f>+'[4]Holmfirth Junior Duathlon 2016'!$R$14</f>
        <v>1.127314814814815E-2</v>
      </c>
      <c r="P12" s="14">
        <f t="shared" si="2"/>
        <v>10000</v>
      </c>
      <c r="Q12" s="11"/>
      <c r="R12" s="14"/>
      <c r="S12" s="11"/>
      <c r="T12" s="14"/>
      <c r="U12" s="2"/>
      <c r="V12" s="3"/>
      <c r="W12" s="2"/>
      <c r="X12" s="47">
        <v>47367.779396614867</v>
      </c>
      <c r="AR12" s="12"/>
      <c r="AS12" s="12"/>
      <c r="AU12" s="23"/>
      <c r="AV12" s="12"/>
    </row>
    <row r="13" spans="1:48" x14ac:dyDescent="0.25">
      <c r="A13" s="40" t="s">
        <v>41</v>
      </c>
      <c r="B13" s="41" t="s">
        <v>55</v>
      </c>
      <c r="C13" s="3">
        <v>6</v>
      </c>
      <c r="D13" s="50">
        <f>+[1]Sheet1!$K$59</f>
        <v>1.0717592592592593E-2</v>
      </c>
      <c r="E13" s="14">
        <f>$E$6/D13*10000</f>
        <v>9146.8682505399574</v>
      </c>
      <c r="F13" s="11">
        <f>+[2]Sheet1!$J$16</f>
        <v>1.2048611111111112E-2</v>
      </c>
      <c r="G13" s="14">
        <f t="shared" si="0"/>
        <v>9337.1757925072015</v>
      </c>
      <c r="H13" s="11">
        <v>1.4143518518518519E-2</v>
      </c>
      <c r="I13" s="14">
        <f>$I$6/H13*10000</f>
        <v>8649.7545008183315</v>
      </c>
      <c r="J13" s="11"/>
      <c r="K13" s="14"/>
      <c r="L13" s="11">
        <v>1.1550925925925925E-2</v>
      </c>
      <c r="M13" s="33">
        <f t="shared" si="1"/>
        <v>8887.7755511022042</v>
      </c>
      <c r="N13" s="2"/>
      <c r="O13" s="50">
        <f>+'[4]Holmfirth Junior Duathlon 2016'!$R$19</f>
        <v>1.2141203703703703E-2</v>
      </c>
      <c r="P13" s="14">
        <f t="shared" si="2"/>
        <v>9285.0333651096298</v>
      </c>
      <c r="Q13" s="11">
        <v>1.6134259259259261E-2</v>
      </c>
      <c r="R13" s="14">
        <f>$R$6/Q13*10000</f>
        <v>6449.0674318507881</v>
      </c>
      <c r="S13" s="11">
        <v>6.0648148148148163E-3</v>
      </c>
      <c r="T13" s="14">
        <f>$T$6/S13*10000</f>
        <v>8950.3816793893093</v>
      </c>
      <c r="U13" s="11">
        <v>5.0115740740740737E-3</v>
      </c>
      <c r="V13" s="33">
        <f>$V$6/U13*10000</f>
        <v>10000</v>
      </c>
      <c r="W13" s="14"/>
      <c r="X13" s="47">
        <v>46656.852959258991</v>
      </c>
      <c r="AR13" s="12"/>
      <c r="AS13" s="12"/>
      <c r="AU13" s="23"/>
      <c r="AV13" s="12"/>
    </row>
    <row r="14" spans="1:48" x14ac:dyDescent="0.25">
      <c r="A14" s="40" t="s">
        <v>46</v>
      </c>
      <c r="B14" s="41" t="s">
        <v>62</v>
      </c>
      <c r="C14" s="3">
        <v>7</v>
      </c>
      <c r="D14" s="50">
        <f>+[1]Sheet1!$K$56</f>
        <v>1.0601851851851854E-2</v>
      </c>
      <c r="E14" s="14">
        <f>$E$6/D14*10000</f>
        <v>9246.7248908296933</v>
      </c>
      <c r="F14" s="2"/>
      <c r="G14" s="14"/>
      <c r="H14" s="11">
        <v>1.3182870370370371E-2</v>
      </c>
      <c r="I14" s="14">
        <f>$I$6/H14*10000</f>
        <v>9280.0702370500439</v>
      </c>
      <c r="J14" s="11">
        <f>+[3]TS1!$R$8</f>
        <v>1.2766203703703696E-2</v>
      </c>
      <c r="K14" s="14">
        <f>$K$6/J14*10000</f>
        <v>9102.447869446969</v>
      </c>
      <c r="L14" s="11">
        <v>1.1261574074074071E-2</v>
      </c>
      <c r="M14" s="33">
        <f t="shared" si="1"/>
        <v>9116.1356628982539</v>
      </c>
      <c r="N14" s="2"/>
      <c r="O14" s="50">
        <f>+'[4]Holmfirth Junior Duathlon 2016'!$R$20</f>
        <v>1.2268518518518519E-2</v>
      </c>
      <c r="P14" s="14">
        <f t="shared" si="2"/>
        <v>9188.6792452830196</v>
      </c>
      <c r="Q14" s="11">
        <v>1.2708333333333334E-2</v>
      </c>
      <c r="R14" s="14">
        <f>$R$6/Q14*10000</f>
        <v>8187.613843351548</v>
      </c>
      <c r="S14" s="11">
        <v>6.4004629629629602E-3</v>
      </c>
      <c r="T14" s="14">
        <f>$T$6/S14*10000</f>
        <v>8481.0126582278517</v>
      </c>
      <c r="U14" s="11">
        <v>5.7754629629629623E-3</v>
      </c>
      <c r="V14" s="33">
        <f>$V$6/U14*10000</f>
        <v>8677.354709418838</v>
      </c>
      <c r="W14" s="14"/>
      <c r="X14" s="47">
        <v>45934.05790550798</v>
      </c>
      <c r="AR14" s="12"/>
      <c r="AS14" s="12"/>
      <c r="AU14" s="23"/>
      <c r="AV14" s="12"/>
    </row>
    <row r="15" spans="1:48" x14ac:dyDescent="0.25">
      <c r="A15" s="42" t="s">
        <v>184</v>
      </c>
      <c r="B15" s="43" t="s">
        <v>71</v>
      </c>
      <c r="C15" s="3">
        <v>8</v>
      </c>
      <c r="D15" s="50">
        <f>+[1]Sheet1!$K$57</f>
        <v>1.0659722222222221E-2</v>
      </c>
      <c r="E15" s="14">
        <f>$E$6/D15*10000</f>
        <v>9196.5255157437568</v>
      </c>
      <c r="F15" s="2"/>
      <c r="G15" s="14"/>
      <c r="H15" s="2"/>
      <c r="I15" s="14"/>
      <c r="J15" s="11">
        <f>+[3]TS1!$R$10</f>
        <v>1.3125000000000005E-2</v>
      </c>
      <c r="K15" s="14">
        <f>$K$6/J15*10000</f>
        <v>8853.6155202821847</v>
      </c>
      <c r="L15" s="11">
        <v>1.1180555555555556E-2</v>
      </c>
      <c r="M15" s="33">
        <f t="shared" si="1"/>
        <v>9182.1946169772236</v>
      </c>
      <c r="N15" s="2"/>
      <c r="O15" s="50">
        <f>+'[4]Holmfirth Junior Duathlon 2016'!$R$18</f>
        <v>1.20486111111111E-2</v>
      </c>
      <c r="P15" s="14">
        <f t="shared" si="2"/>
        <v>9356.3880883765723</v>
      </c>
      <c r="Q15" s="11">
        <v>1.1655092592592594E-2</v>
      </c>
      <c r="R15" s="14">
        <f>$R$6/Q15*10000</f>
        <v>8927.507447864944</v>
      </c>
      <c r="S15" s="11"/>
      <c r="T15" s="14"/>
      <c r="U15" s="2"/>
      <c r="V15" s="3"/>
      <c r="W15" s="2"/>
      <c r="X15" s="47">
        <v>45516.231189244681</v>
      </c>
      <c r="AR15" s="12"/>
      <c r="AS15" s="12"/>
      <c r="AU15" s="23"/>
      <c r="AV15" s="12"/>
    </row>
    <row r="16" spans="1:48" x14ac:dyDescent="0.25">
      <c r="A16" s="40" t="s">
        <v>49</v>
      </c>
      <c r="B16" s="41" t="s">
        <v>65</v>
      </c>
      <c r="C16" s="3">
        <v>9</v>
      </c>
      <c r="D16" s="1"/>
      <c r="E16" s="14"/>
      <c r="F16" s="2"/>
      <c r="G16" s="14"/>
      <c r="H16" s="11">
        <v>1.3680555555555555E-2</v>
      </c>
      <c r="I16" s="14">
        <f>$I$6/H16*10000</f>
        <v>8942.4703891708959</v>
      </c>
      <c r="J16" s="11">
        <f>+[3]TS1!$R$9</f>
        <v>1.3020833333333329E-2</v>
      </c>
      <c r="K16" s="14">
        <f>$K$6/J16*10000</f>
        <v>8924.4444444444489</v>
      </c>
      <c r="L16" s="11">
        <v>1.1423611111111112E-2</v>
      </c>
      <c r="M16" s="33">
        <f t="shared" si="1"/>
        <v>8986.8287740628148</v>
      </c>
      <c r="N16" s="2"/>
      <c r="O16" s="50"/>
      <c r="P16" s="2"/>
      <c r="Q16" s="2"/>
      <c r="R16" s="2"/>
      <c r="S16" s="11">
        <v>6.5046296296296276E-3</v>
      </c>
      <c r="T16" s="14">
        <f t="shared" ref="T16:T22" si="3">$T$6/S16*10000</f>
        <v>8345.1957295373686</v>
      </c>
      <c r="U16" s="11">
        <v>5.4282407407407404E-3</v>
      </c>
      <c r="V16" s="33">
        <f>$V$6/U16*10000</f>
        <v>9232.4093816631121</v>
      </c>
      <c r="W16" s="14"/>
      <c r="X16" s="47">
        <v>44431.348718878638</v>
      </c>
      <c r="AR16" s="12"/>
      <c r="AS16" s="12"/>
      <c r="AU16" s="23"/>
      <c r="AV16" s="12"/>
    </row>
    <row r="17" spans="1:48" x14ac:dyDescent="0.25">
      <c r="A17" s="40" t="s">
        <v>47</v>
      </c>
      <c r="B17" s="41" t="s">
        <v>64</v>
      </c>
      <c r="C17" s="3">
        <v>10</v>
      </c>
      <c r="D17" s="50">
        <f>+[1]Sheet1!$K$64</f>
        <v>1.1574074074074075E-2</v>
      </c>
      <c r="E17" s="14">
        <f>$E$6/D17*10000</f>
        <v>8470</v>
      </c>
      <c r="F17" s="2"/>
      <c r="G17" s="14"/>
      <c r="H17" s="2"/>
      <c r="I17" s="14"/>
      <c r="J17" s="11">
        <f>+[3]TS1!$R$15</f>
        <v>1.3877314814814821E-2</v>
      </c>
      <c r="K17" s="14">
        <f>$K$6/J17*10000</f>
        <v>8373.6447039199302</v>
      </c>
      <c r="L17" s="11">
        <v>1.2337962962962962E-2</v>
      </c>
      <c r="M17" s="33">
        <f t="shared" si="1"/>
        <v>8320.8255159474684</v>
      </c>
      <c r="N17" s="2"/>
      <c r="O17" s="50"/>
      <c r="P17" s="2"/>
      <c r="Q17" s="2"/>
      <c r="R17" s="2"/>
      <c r="S17" s="11">
        <v>6.4351851851851827E-3</v>
      </c>
      <c r="T17" s="14">
        <f t="shared" si="3"/>
        <v>8435.2517985611539</v>
      </c>
      <c r="U17" s="11">
        <v>5.4050925925925924E-3</v>
      </c>
      <c r="V17" s="33">
        <f>$V$6/U17*10000</f>
        <v>9271.9486081370451</v>
      </c>
      <c r="W17" s="14"/>
      <c r="X17" s="47">
        <v>42871.670626565596</v>
      </c>
      <c r="AR17" s="12"/>
      <c r="AS17" s="12"/>
      <c r="AU17" s="23"/>
      <c r="AV17" s="12"/>
    </row>
    <row r="18" spans="1:48" x14ac:dyDescent="0.25">
      <c r="A18" s="40" t="s">
        <v>51</v>
      </c>
      <c r="B18" s="41" t="s">
        <v>69</v>
      </c>
      <c r="C18" s="3">
        <v>11</v>
      </c>
      <c r="D18" s="50">
        <f>+[1]Sheet1!$K$66</f>
        <v>1.1736111111111109E-2</v>
      </c>
      <c r="E18" s="14">
        <f>$E$6/D18*10000</f>
        <v>8353.0571992110472</v>
      </c>
      <c r="F18" s="11">
        <f>+[2]Sheet1!$J$21</f>
        <v>1.3877314814814815E-2</v>
      </c>
      <c r="G18" s="14">
        <f>$G$6/F18*10000</f>
        <v>8106.7556296914081</v>
      </c>
      <c r="H18" s="11">
        <v>1.554398148148148E-2</v>
      </c>
      <c r="I18" s="14">
        <f>$I$6/H18*10000</f>
        <v>7870.4393149664938</v>
      </c>
      <c r="J18" s="11"/>
      <c r="K18" s="14"/>
      <c r="L18" s="11">
        <v>1.2106481481481482E-2</v>
      </c>
      <c r="M18" s="33">
        <f t="shared" si="1"/>
        <v>8479.9235181644344</v>
      </c>
      <c r="N18" s="2"/>
      <c r="O18" s="50">
        <f>+'[4]Holmfirth Junior Duathlon 2016'!$R$26</f>
        <v>1.385416666666666E-2</v>
      </c>
      <c r="P18" s="14">
        <f>$P$6/O18*10000</f>
        <v>8137.0091896407739</v>
      </c>
      <c r="Q18" s="11">
        <v>1.3090277777777779E-2</v>
      </c>
      <c r="R18" s="14">
        <f>$R$6/Q18*10000</f>
        <v>7948.7179487179483</v>
      </c>
      <c r="S18" s="11">
        <v>7.106481481481481E-3</v>
      </c>
      <c r="T18" s="14">
        <f t="shared" si="3"/>
        <v>7638.4364820846904</v>
      </c>
      <c r="U18" s="11">
        <v>5.4398148148148149E-3</v>
      </c>
      <c r="V18" s="33">
        <f>$V$6/U18*10000</f>
        <v>9212.7659574468071</v>
      </c>
      <c r="W18" s="14"/>
      <c r="X18" s="47">
        <v>42289.511494154474</v>
      </c>
      <c r="AR18" s="12"/>
      <c r="AS18" s="12"/>
      <c r="AU18" s="23"/>
      <c r="AV18" s="12"/>
    </row>
    <row r="19" spans="1:48" x14ac:dyDescent="0.25">
      <c r="A19" s="40" t="s">
        <v>50</v>
      </c>
      <c r="B19" s="41" t="s">
        <v>68</v>
      </c>
      <c r="C19" s="3">
        <v>12</v>
      </c>
      <c r="D19" s="50">
        <f>+[1]Sheet1!$K$68</f>
        <v>1.1793981481481482E-2</v>
      </c>
      <c r="E19" s="14">
        <f>$E$6/D19*10000</f>
        <v>8312.07065750736</v>
      </c>
      <c r="F19" s="11">
        <f>+[2]Sheet1!$J$30</f>
        <v>1.5601851851851851E-2</v>
      </c>
      <c r="G19" s="14">
        <f>$G$6/F19*10000</f>
        <v>7210.6824925816018</v>
      </c>
      <c r="H19" s="11">
        <v>1.621527777777778E-2</v>
      </c>
      <c r="I19" s="14">
        <f>$I$6/H19*10000</f>
        <v>7544.6109921484649</v>
      </c>
      <c r="J19" s="11">
        <f>+[3]TS1!$R$20</f>
        <v>1.5821759259259258E-2</v>
      </c>
      <c r="K19" s="14">
        <f>$K$6/J19*10000</f>
        <v>7344.5501097293354</v>
      </c>
      <c r="L19" s="11">
        <v>1.315972222222222E-2</v>
      </c>
      <c r="M19" s="33">
        <f t="shared" si="1"/>
        <v>7801.2313104661389</v>
      </c>
      <c r="N19" s="2"/>
      <c r="O19" s="50">
        <f>+'[4]Holmfirth Junior Duathlon 2016'!$R$28</f>
        <v>1.4606481481481477E-2</v>
      </c>
      <c r="P19" s="14">
        <f>$P$6/O19*10000</f>
        <v>7717.9080824088787</v>
      </c>
      <c r="Q19" s="11">
        <v>1.4097222222222221E-2</v>
      </c>
      <c r="R19" s="14">
        <f>$R$6/Q19*10000</f>
        <v>7380.9523809523816</v>
      </c>
      <c r="S19" s="11">
        <v>6.9444444444444441E-3</v>
      </c>
      <c r="T19" s="14">
        <f t="shared" si="3"/>
        <v>7816.6666666666661</v>
      </c>
      <c r="U19" s="11">
        <v>5.9490740740740745E-3</v>
      </c>
      <c r="V19" s="33">
        <f>$V$6/U19*10000</f>
        <v>8424.1245136186753</v>
      </c>
      <c r="W19" s="14"/>
      <c r="X19" s="47">
        <v>39898.70414040731</v>
      </c>
      <c r="AR19" s="12"/>
      <c r="AS19" s="12"/>
      <c r="AU19" s="23"/>
      <c r="AV19" s="12"/>
    </row>
    <row r="20" spans="1:48" x14ac:dyDescent="0.25">
      <c r="A20" s="40" t="s">
        <v>19</v>
      </c>
      <c r="B20" s="41" t="s">
        <v>71</v>
      </c>
      <c r="C20" s="3">
        <v>13</v>
      </c>
      <c r="D20" s="1"/>
      <c r="E20" s="14"/>
      <c r="F20" s="11">
        <f>+[2]Sheet1!$J$27</f>
        <v>1.525462962962963E-2</v>
      </c>
      <c r="G20" s="14">
        <f>$G$6/F20*10000</f>
        <v>7374.8103186646422</v>
      </c>
      <c r="H20" s="11">
        <v>1.4965277777777779E-2</v>
      </c>
      <c r="I20" s="14">
        <f>$I$6/H20*10000</f>
        <v>8174.7873163186377</v>
      </c>
      <c r="J20" s="11">
        <f>+[3]TS1!$R$21</f>
        <v>1.6423611111111104E-2</v>
      </c>
      <c r="K20" s="14">
        <f>$K$6/J20*10000</f>
        <v>7075.4052149401023</v>
      </c>
      <c r="L20" s="11">
        <v>1.4074074074074074E-2</v>
      </c>
      <c r="M20" s="33">
        <f t="shared" si="1"/>
        <v>7294.4078947368416</v>
      </c>
      <c r="N20" s="2"/>
      <c r="O20" s="50">
        <f>+'[4]Holmfirth Junior Duathlon 2016'!$R$27</f>
        <v>1.4398148148148139E-2</v>
      </c>
      <c r="P20" s="14">
        <f>$P$6/O20*10000</f>
        <v>7829.5819935691379</v>
      </c>
      <c r="Q20" s="11">
        <v>1.5081018518518516E-2</v>
      </c>
      <c r="R20" s="14">
        <f>$R$6/Q20*10000</f>
        <v>6899.4627782041453</v>
      </c>
      <c r="S20" s="11">
        <v>8.4374999999999936E-3</v>
      </c>
      <c r="T20" s="14">
        <f t="shared" si="3"/>
        <v>6433.4705075445863</v>
      </c>
      <c r="U20" s="11">
        <v>6.7013888888888887E-3</v>
      </c>
      <c r="V20" s="33">
        <f>$V$6/U20*10000</f>
        <v>7478.4110535405871</v>
      </c>
      <c r="W20" s="14"/>
      <c r="X20" s="47">
        <v>38151.99857682985</v>
      </c>
      <c r="AR20" s="12"/>
      <c r="AS20" s="12"/>
      <c r="AU20" s="23"/>
      <c r="AV20" s="12"/>
    </row>
    <row r="21" spans="1:48" x14ac:dyDescent="0.25">
      <c r="A21" s="40" t="s">
        <v>48</v>
      </c>
      <c r="B21" s="41" t="s">
        <v>61</v>
      </c>
      <c r="C21" s="3">
        <v>14</v>
      </c>
      <c r="D21" s="1"/>
      <c r="E21" s="14"/>
      <c r="F21" s="11">
        <f>+[2]Sheet1!$J$19</f>
        <v>1.2708333333333334E-2</v>
      </c>
      <c r="G21" s="14">
        <f>$G$6/F21*10000</f>
        <v>8852.4590163934408</v>
      </c>
      <c r="H21" s="11">
        <v>1.3368055555555557E-2</v>
      </c>
      <c r="I21" s="14">
        <f>$I$6/H21*10000</f>
        <v>9151.5151515151501</v>
      </c>
      <c r="J21" s="11"/>
      <c r="K21" s="14"/>
      <c r="L21" s="11">
        <v>1.113425925925926E-2</v>
      </c>
      <c r="M21" s="33">
        <f t="shared" si="1"/>
        <v>9220.3742203742186</v>
      </c>
      <c r="N21" s="2"/>
      <c r="O21" s="50"/>
      <c r="P21" s="2"/>
      <c r="Q21" s="2"/>
      <c r="R21" s="2"/>
      <c r="S21" s="11">
        <v>6.4699074074074086E-3</v>
      </c>
      <c r="T21" s="14">
        <f t="shared" si="3"/>
        <v>8389.9821109123423</v>
      </c>
      <c r="U21" s="2"/>
      <c r="V21" s="3"/>
      <c r="W21" s="2"/>
      <c r="X21" s="47">
        <v>35614.330499195152</v>
      </c>
      <c r="AR21" s="12"/>
      <c r="AS21" s="12"/>
      <c r="AU21" s="23"/>
      <c r="AV21" s="12"/>
    </row>
    <row r="22" spans="1:48" x14ac:dyDescent="0.25">
      <c r="A22" s="40" t="s">
        <v>43</v>
      </c>
      <c r="B22" s="41" t="s">
        <v>59</v>
      </c>
      <c r="C22" s="3">
        <v>15</v>
      </c>
      <c r="D22" s="50">
        <f>+[1]Sheet1!$K$58</f>
        <v>1.068287037037037E-2</v>
      </c>
      <c r="E22" s="14">
        <f>$E$6/D22*10000</f>
        <v>9176.5980498374865</v>
      </c>
      <c r="F22" s="11">
        <f>+[2]Sheet1!$J$18</f>
        <v>1.2314814814814815E-2</v>
      </c>
      <c r="G22" s="14">
        <f>$G$6/F22*10000</f>
        <v>9135.3383458646604</v>
      </c>
      <c r="H22" s="11">
        <v>1.4317129629629631E-2</v>
      </c>
      <c r="I22" s="14">
        <f>$I$6/H22*10000</f>
        <v>8544.8666127728375</v>
      </c>
      <c r="J22" s="11"/>
      <c r="K22" s="14"/>
      <c r="L22" s="2"/>
      <c r="M22" s="3"/>
      <c r="N22" s="2"/>
      <c r="O22" s="50"/>
      <c r="P22" s="2"/>
      <c r="Q22" s="2"/>
      <c r="R22" s="2"/>
      <c r="S22" s="11">
        <v>6.2037037037037061E-3</v>
      </c>
      <c r="T22" s="14">
        <f t="shared" si="3"/>
        <v>8749.9999999999964</v>
      </c>
      <c r="U22" s="2"/>
      <c r="V22" s="3"/>
      <c r="W22" s="2"/>
      <c r="X22" s="47">
        <v>35606.803008474977</v>
      </c>
      <c r="AR22" s="12"/>
      <c r="AS22" s="12"/>
      <c r="AU22" s="23"/>
      <c r="AV22" s="12"/>
    </row>
    <row r="23" spans="1:48" x14ac:dyDescent="0.25">
      <c r="A23" s="42" t="s">
        <v>179</v>
      </c>
      <c r="B23" s="43" t="s">
        <v>185</v>
      </c>
      <c r="C23" s="3">
        <v>16</v>
      </c>
      <c r="D23" s="50">
        <f>+[1]Sheet1!$K$67</f>
        <v>1.1782407407407406E-2</v>
      </c>
      <c r="E23" s="14">
        <f>$E$6/D23*10000</f>
        <v>8320.2357563850692</v>
      </c>
      <c r="F23" s="2"/>
      <c r="G23" s="14"/>
      <c r="H23" s="2"/>
      <c r="I23" s="14"/>
      <c r="J23" s="11">
        <f>+[3]TS1!$R$11</f>
        <v>1.3310185185185175E-2</v>
      </c>
      <c r="K23" s="14">
        <f>$K$6/J23*10000</f>
        <v>8730.4347826087032</v>
      </c>
      <c r="L23" s="11">
        <v>1.2627314814814815E-2</v>
      </c>
      <c r="M23" s="33">
        <f>$M$6/L23*10000</f>
        <v>8130.1558203483037</v>
      </c>
      <c r="N23" s="2"/>
      <c r="O23" s="50"/>
      <c r="P23" s="14"/>
      <c r="Q23" s="11">
        <v>1.2233796296296296E-2</v>
      </c>
      <c r="R23" s="14">
        <f>$R$6/Q23*10000</f>
        <v>8505.2034058656573</v>
      </c>
      <c r="S23" s="11"/>
      <c r="T23" s="14"/>
      <c r="U23" s="2"/>
      <c r="V23" s="3"/>
      <c r="W23" s="2"/>
      <c r="X23" s="47">
        <v>33686.029765207728</v>
      </c>
      <c r="AR23" s="12"/>
      <c r="AS23" s="12"/>
      <c r="AU23" s="23"/>
      <c r="AV23" s="12"/>
    </row>
    <row r="24" spans="1:48" x14ac:dyDescent="0.25">
      <c r="A24" s="40" t="str">
        <f>+[3]TS1!$E$16</f>
        <v>Rayner</v>
      </c>
      <c r="B24" s="41" t="str">
        <f>+[3]TS1!$F$16</f>
        <v>Georgina</v>
      </c>
      <c r="C24" s="3">
        <v>17</v>
      </c>
      <c r="D24" s="1"/>
      <c r="E24" s="14"/>
      <c r="F24" s="2"/>
      <c r="G24" s="14"/>
      <c r="H24" s="11">
        <v>1.5821759259259261E-2</v>
      </c>
      <c r="I24" s="14">
        <f>$I$6/H24*10000</f>
        <v>7732.2604242867592</v>
      </c>
      <c r="J24" s="11">
        <f>+[3]TS1!$R$16</f>
        <v>1.4108796296296307E-2</v>
      </c>
      <c r="K24" s="14">
        <f>$K$6/J24*10000</f>
        <v>8236.2592288761225</v>
      </c>
      <c r="L24" s="11">
        <v>1.1967592592592592E-2</v>
      </c>
      <c r="M24" s="33">
        <f>$M$6/L24*10000</f>
        <v>8578.3365570599617</v>
      </c>
      <c r="N24" s="2"/>
      <c r="O24" s="50"/>
      <c r="P24" s="14"/>
      <c r="Q24" s="2"/>
      <c r="R24" s="2"/>
      <c r="S24" s="11"/>
      <c r="T24" s="14"/>
      <c r="U24" s="11">
        <v>5.9027777777777776E-3</v>
      </c>
      <c r="V24" s="33">
        <f>$V$6/U24*10000</f>
        <v>8490.1960784313724</v>
      </c>
      <c r="W24" s="14"/>
      <c r="X24" s="47">
        <v>33037.052288654217</v>
      </c>
      <c r="AR24" s="12"/>
      <c r="AS24" s="12"/>
      <c r="AU24" s="23"/>
      <c r="AV24" s="12"/>
    </row>
    <row r="25" spans="1:48" x14ac:dyDescent="0.25">
      <c r="A25" s="42" t="str">
        <f>+[3]TS1!$E$23</f>
        <v>Tiffany</v>
      </c>
      <c r="B25" s="43" t="str">
        <f>+[3]TS1!$F$23</f>
        <v>Imogen</v>
      </c>
      <c r="C25" s="3">
        <v>18</v>
      </c>
      <c r="D25" s="50">
        <f>+[1]Sheet1!$K$73</f>
        <v>1.3460648148148147E-2</v>
      </c>
      <c r="E25" s="14">
        <f>$E$6/D25*10000</f>
        <v>7282.8890799656065</v>
      </c>
      <c r="F25" s="2"/>
      <c r="G25" s="14"/>
      <c r="H25" s="2"/>
      <c r="I25" s="14"/>
      <c r="J25" s="11">
        <f>+[3]TS1!$R$23</f>
        <v>1.6585648148148148E-2</v>
      </c>
      <c r="K25" s="14">
        <f>$K$6/J25*10000</f>
        <v>7006.2805303558971</v>
      </c>
      <c r="L25" s="11">
        <v>1.4791666666666668E-2</v>
      </c>
      <c r="M25" s="33">
        <f>$M$6/L25*10000</f>
        <v>6940.5320813771514</v>
      </c>
      <c r="N25" s="2"/>
      <c r="O25" s="50"/>
      <c r="P25" s="2"/>
      <c r="Q25" s="11"/>
      <c r="R25" s="14"/>
      <c r="S25" s="11"/>
      <c r="T25" s="14"/>
      <c r="U25" s="11">
        <v>6.4236111111111117E-3</v>
      </c>
      <c r="V25" s="33">
        <f>$V$6/U25*10000</f>
        <v>7801.801801801801</v>
      </c>
      <c r="W25" s="14"/>
      <c r="X25" s="47">
        <v>29031.503493500455</v>
      </c>
      <c r="AR25" s="12"/>
      <c r="AS25" s="12"/>
      <c r="AU25" s="23"/>
      <c r="AV25" s="12"/>
    </row>
    <row r="26" spans="1:48" ht="15.75" thickBot="1" x14ac:dyDescent="0.3">
      <c r="A26" s="44" t="str">
        <f>+[3]TS1!$E$22</f>
        <v>Brown</v>
      </c>
      <c r="B26" s="45" t="str">
        <f>+[3]TS1!$F$22</f>
        <v>Sophie</v>
      </c>
      <c r="C26" s="6">
        <v>19</v>
      </c>
      <c r="D26" s="4"/>
      <c r="E26" s="35"/>
      <c r="F26" s="34">
        <f>+[2]Sheet1!$J$26</f>
        <v>1.4930555555555556E-2</v>
      </c>
      <c r="G26" s="35">
        <f>$G$6/F26*10000</f>
        <v>7534.883720930231</v>
      </c>
      <c r="H26" s="34">
        <v>1.7615740740740741E-2</v>
      </c>
      <c r="I26" s="35">
        <f>$I$6/H26*10000</f>
        <v>6944.809461235217</v>
      </c>
      <c r="J26" s="34">
        <f>+[3]TS1!$R$22</f>
        <v>1.6504629629629626E-2</v>
      </c>
      <c r="K26" s="35">
        <f>$K$6/J26*10000</f>
        <v>7040.673211781208</v>
      </c>
      <c r="L26" s="5"/>
      <c r="M26" s="6"/>
      <c r="N26" s="5"/>
      <c r="O26" s="51"/>
      <c r="P26" s="35"/>
      <c r="Q26" s="5"/>
      <c r="R26" s="5"/>
      <c r="S26" s="34"/>
      <c r="T26" s="35"/>
      <c r="U26" s="5"/>
      <c r="V26" s="6"/>
      <c r="W26" s="5"/>
      <c r="X26" s="48">
        <v>21520.366393946657</v>
      </c>
      <c r="AR26" s="12"/>
      <c r="AS26" s="12"/>
      <c r="AU26" s="23"/>
      <c r="AV26" s="12"/>
    </row>
    <row r="27" spans="1:48" x14ac:dyDescent="0.25">
      <c r="X27" s="12"/>
      <c r="AR27" s="12"/>
      <c r="AS27" s="12"/>
      <c r="AU27" s="23"/>
      <c r="AV27" s="12"/>
    </row>
    <row r="28" spans="1:48" ht="21" x14ac:dyDescent="0.35">
      <c r="A28" s="10" t="s">
        <v>17</v>
      </c>
      <c r="C28" s="10" t="s">
        <v>73</v>
      </c>
      <c r="X28" s="12"/>
      <c r="AR28" s="12"/>
      <c r="AS28" s="12"/>
      <c r="AU28" s="23"/>
      <c r="AV28" s="12"/>
    </row>
    <row r="29" spans="1:48" ht="15.75" thickBot="1" x14ac:dyDescent="0.3">
      <c r="X29" s="12"/>
      <c r="AR29" s="12"/>
      <c r="AS29" s="12"/>
      <c r="AU29" s="23"/>
      <c r="AV29" s="12"/>
    </row>
    <row r="30" spans="1:48" x14ac:dyDescent="0.25">
      <c r="A30" s="7"/>
      <c r="B30" s="8"/>
      <c r="C30" s="9"/>
      <c r="D30" s="71" t="s">
        <v>7</v>
      </c>
      <c r="E30" s="72"/>
      <c r="F30" s="72"/>
      <c r="G30" s="72"/>
      <c r="H30" s="72"/>
      <c r="I30" s="72"/>
      <c r="J30" s="72"/>
      <c r="K30" s="72"/>
      <c r="L30" s="72"/>
      <c r="M30" s="73"/>
      <c r="O30" s="71" t="s">
        <v>72</v>
      </c>
      <c r="P30" s="72"/>
      <c r="Q30" s="72"/>
      <c r="R30" s="72"/>
      <c r="S30" s="72"/>
      <c r="T30" s="72"/>
      <c r="U30" s="72"/>
      <c r="V30" s="73"/>
      <c r="W30" s="52"/>
      <c r="X30" s="75" t="s">
        <v>203</v>
      </c>
      <c r="AR30" s="12"/>
      <c r="AS30" s="12"/>
      <c r="AU30" s="23"/>
      <c r="AV30" s="12"/>
    </row>
    <row r="31" spans="1:48" x14ac:dyDescent="0.25">
      <c r="A31" s="1"/>
      <c r="B31" s="2"/>
      <c r="C31" s="3"/>
      <c r="D31" s="69" t="s">
        <v>6</v>
      </c>
      <c r="E31" s="70"/>
      <c r="F31" s="70" t="s">
        <v>8</v>
      </c>
      <c r="G31" s="70"/>
      <c r="H31" s="70" t="s">
        <v>9</v>
      </c>
      <c r="I31" s="70"/>
      <c r="J31" s="70" t="s">
        <v>10</v>
      </c>
      <c r="K31" s="70"/>
      <c r="L31" s="70" t="s">
        <v>11</v>
      </c>
      <c r="M31" s="74"/>
      <c r="O31" s="69" t="s">
        <v>12</v>
      </c>
      <c r="P31" s="70"/>
      <c r="Q31" s="70" t="s">
        <v>13</v>
      </c>
      <c r="R31" s="70"/>
      <c r="S31" s="70" t="s">
        <v>14</v>
      </c>
      <c r="T31" s="70"/>
      <c r="U31" s="70" t="s">
        <v>15</v>
      </c>
      <c r="V31" s="74"/>
      <c r="W31" s="18"/>
      <c r="X31" s="76"/>
      <c r="AR31" s="12"/>
      <c r="AS31" s="12"/>
      <c r="AU31" s="23"/>
      <c r="AV31" s="12"/>
    </row>
    <row r="32" spans="1:48" x14ac:dyDescent="0.25">
      <c r="A32" s="69" t="s">
        <v>2</v>
      </c>
      <c r="B32" s="70"/>
      <c r="C32" s="3"/>
      <c r="D32" s="1" t="s">
        <v>5</v>
      </c>
      <c r="E32" s="11">
        <f>+[1]Sheet1!$K$17</f>
        <v>8.6342592592592599E-3</v>
      </c>
      <c r="F32" s="2" t="s">
        <v>5</v>
      </c>
      <c r="G32" s="11">
        <f>+[2]Sheet1!$J$32</f>
        <v>1.0358796296296295E-2</v>
      </c>
      <c r="H32" s="2" t="s">
        <v>5</v>
      </c>
      <c r="I32" s="11">
        <v>1.1226851851851854E-2</v>
      </c>
      <c r="J32" s="2" t="s">
        <v>5</v>
      </c>
      <c r="K32" s="11">
        <f>+[3]TS1!$R$27</f>
        <v>1.0543981481481481E-2</v>
      </c>
      <c r="L32" s="2" t="s">
        <v>5</v>
      </c>
      <c r="M32" s="17">
        <v>9.432870370370371E-3</v>
      </c>
      <c r="O32" s="1" t="s">
        <v>5</v>
      </c>
      <c r="P32" s="11">
        <f>+'[4]Holmfirth Junior Duathlon 2016'!$R$35</f>
        <v>1.1006944444444444E-2</v>
      </c>
      <c r="Q32" s="2" t="s">
        <v>5</v>
      </c>
      <c r="R32" s="11">
        <v>0.01</v>
      </c>
      <c r="S32" s="2" t="s">
        <v>5</v>
      </c>
      <c r="T32" s="11">
        <v>5.2430555555555555E-3</v>
      </c>
      <c r="U32" s="2" t="s">
        <v>5</v>
      </c>
      <c r="V32" s="17">
        <v>4.5486111111111109E-3</v>
      </c>
      <c r="W32" s="11"/>
      <c r="X32" s="76"/>
      <c r="AR32" s="12"/>
      <c r="AS32" s="12"/>
      <c r="AU32" s="23"/>
      <c r="AV32" s="12"/>
    </row>
    <row r="33" spans="1:48" ht="15.75" thickBot="1" x14ac:dyDescent="0.3">
      <c r="A33" s="1" t="s">
        <v>0</v>
      </c>
      <c r="B33" s="2" t="s">
        <v>1</v>
      </c>
      <c r="C33" s="3" t="s">
        <v>204</v>
      </c>
      <c r="D33" s="1" t="s">
        <v>3</v>
      </c>
      <c r="E33" s="2" t="s">
        <v>4</v>
      </c>
      <c r="F33" s="2" t="s">
        <v>3</v>
      </c>
      <c r="G33" s="2" t="s">
        <v>4</v>
      </c>
      <c r="H33" s="2" t="s">
        <v>3</v>
      </c>
      <c r="I33" s="2" t="s">
        <v>4</v>
      </c>
      <c r="J33" s="2" t="s">
        <v>3</v>
      </c>
      <c r="K33" s="2" t="s">
        <v>4</v>
      </c>
      <c r="L33" s="2" t="s">
        <v>3</v>
      </c>
      <c r="M33" s="3" t="s">
        <v>4</v>
      </c>
      <c r="O33" s="1" t="s">
        <v>3</v>
      </c>
      <c r="P33" s="2" t="s">
        <v>4</v>
      </c>
      <c r="Q33" s="2" t="s">
        <v>3</v>
      </c>
      <c r="R33" s="2" t="s">
        <v>4</v>
      </c>
      <c r="S33" s="2" t="s">
        <v>3</v>
      </c>
      <c r="T33" s="2" t="s">
        <v>4</v>
      </c>
      <c r="U33" s="2" t="s">
        <v>3</v>
      </c>
      <c r="V33" s="3" t="s">
        <v>4</v>
      </c>
      <c r="W33" s="2"/>
      <c r="X33" s="76"/>
      <c r="AR33" s="12"/>
      <c r="AS33" s="12"/>
      <c r="AU33" s="23"/>
      <c r="AV33" s="12"/>
    </row>
    <row r="34" spans="1:48" x14ac:dyDescent="0.25">
      <c r="A34" s="38" t="s">
        <v>75</v>
      </c>
      <c r="B34" s="39" t="s">
        <v>90</v>
      </c>
      <c r="C34" s="9">
        <v>1</v>
      </c>
      <c r="D34" s="49">
        <f>+[1]Sheet1!$K$19</f>
        <v>9.2708333333333341E-3</v>
      </c>
      <c r="E34" s="29">
        <f>$E$32/D34*10000</f>
        <v>9313.3583021223476</v>
      </c>
      <c r="F34" s="28">
        <f>+[2]Sheet1!$J$33</f>
        <v>1.0462962962962964E-2</v>
      </c>
      <c r="G34" s="29">
        <f>$G$32/F34*10000</f>
        <v>9900.442477876104</v>
      </c>
      <c r="H34" s="28">
        <v>1.1249999999999998E-2</v>
      </c>
      <c r="I34" s="29">
        <f>$I$32/H34*10000</f>
        <v>9979.4238683127605</v>
      </c>
      <c r="J34" s="28">
        <f>+[3]TS1!$R$27</f>
        <v>1.0543981481481481E-2</v>
      </c>
      <c r="K34" s="29">
        <f>$K$32/J34*10000</f>
        <v>10000</v>
      </c>
      <c r="L34" s="28">
        <v>9.432870370370371E-3</v>
      </c>
      <c r="M34" s="31">
        <f>$M$32/L34*10000</f>
        <v>10000</v>
      </c>
      <c r="N34" s="8"/>
      <c r="O34" s="49">
        <f>+'[4]Holmfirth Junior Duathlon 2016'!$R$35</f>
        <v>1.1006944444444444E-2</v>
      </c>
      <c r="P34" s="29">
        <f>$P$32/O34*10000</f>
        <v>10000</v>
      </c>
      <c r="Q34" s="28">
        <v>0.01</v>
      </c>
      <c r="R34" s="29">
        <f>$R$32/Q34*10000</f>
        <v>10000</v>
      </c>
      <c r="S34" s="28">
        <v>5.4629629629629629E-3</v>
      </c>
      <c r="T34" s="29">
        <f>$T$32/S34*10000</f>
        <v>9597.4576271186434</v>
      </c>
      <c r="U34" s="28">
        <v>4.5601851851851853E-3</v>
      </c>
      <c r="V34" s="31">
        <f>$V$32/U34*10000</f>
        <v>9974.6192893401003</v>
      </c>
      <c r="W34" s="29"/>
      <c r="X34" s="46">
        <v>49979.423868312762</v>
      </c>
      <c r="AR34" s="12"/>
      <c r="AS34" s="12"/>
      <c r="AU34" s="23"/>
      <c r="AV34" s="23"/>
    </row>
    <row r="35" spans="1:48" x14ac:dyDescent="0.25">
      <c r="A35" s="40" t="s">
        <v>74</v>
      </c>
      <c r="B35" s="41" t="s">
        <v>89</v>
      </c>
      <c r="C35" s="3">
        <v>2</v>
      </c>
      <c r="D35" s="50">
        <f>+[1]Sheet1!$K$17</f>
        <v>8.6342592592592599E-3</v>
      </c>
      <c r="E35" s="14">
        <f>$E$32/D35*10000</f>
        <v>10000</v>
      </c>
      <c r="F35" s="11">
        <f>+[2]Sheet1!$J$32</f>
        <v>1.0358796296296295E-2</v>
      </c>
      <c r="G35" s="14">
        <f>$G$32/F35*10000</f>
        <v>10000</v>
      </c>
      <c r="H35" s="2"/>
      <c r="I35" s="2"/>
      <c r="J35" s="11"/>
      <c r="K35" s="14"/>
      <c r="L35" s="11">
        <v>1.0520833333333333E-2</v>
      </c>
      <c r="M35" s="33">
        <f>$M$32/L35*10000</f>
        <v>8965.8965896589652</v>
      </c>
      <c r="N35" s="2"/>
      <c r="O35" s="50"/>
      <c r="P35" s="14"/>
      <c r="Q35" s="11">
        <v>1.0266203703703703E-2</v>
      </c>
      <c r="R35" s="14">
        <f>$R$32/Q35*10000</f>
        <v>9740.6989853438572</v>
      </c>
      <c r="S35" s="11">
        <v>5.2430555555555564E-3</v>
      </c>
      <c r="T35" s="2">
        <f>$T$32/S35*10000</f>
        <v>9999.9999999999982</v>
      </c>
      <c r="U35" s="11">
        <v>4.5486111111111109E-3</v>
      </c>
      <c r="V35" s="33">
        <f>$V$32/U35*10000</f>
        <v>10000</v>
      </c>
      <c r="W35" s="14"/>
      <c r="X35" s="47">
        <v>48965.896589658965</v>
      </c>
      <c r="AR35" s="12"/>
      <c r="AS35" s="12"/>
      <c r="AU35" s="23"/>
      <c r="AV35" s="12"/>
    </row>
    <row r="36" spans="1:48" x14ac:dyDescent="0.25">
      <c r="A36" s="40" t="s">
        <v>79</v>
      </c>
      <c r="B36" s="41" t="s">
        <v>96</v>
      </c>
      <c r="C36" s="3">
        <v>3</v>
      </c>
      <c r="D36" s="50">
        <f>+[1]Sheet1!$K$23</f>
        <v>9.6296296296296303E-3</v>
      </c>
      <c r="E36" s="14">
        <f>$E$32/D36*10000</f>
        <v>8966.3461538461543</v>
      </c>
      <c r="F36" s="11">
        <f>+[2]Sheet1!$J$34</f>
        <v>1.0636574074074074E-2</v>
      </c>
      <c r="G36" s="14">
        <f>$G$32/F36*10000</f>
        <v>9738.8465723612608</v>
      </c>
      <c r="H36" s="11">
        <v>1.1238425925925928E-2</v>
      </c>
      <c r="I36" s="14">
        <f>$I$32/H36*10000</f>
        <v>9989.7013388259529</v>
      </c>
      <c r="J36" s="11">
        <f>+[3]TS1!$R$30</f>
        <v>1.1122685185185173E-2</v>
      </c>
      <c r="K36" s="14">
        <f>$K$32/J36*10000</f>
        <v>9479.7086368366381</v>
      </c>
      <c r="L36" s="11">
        <v>9.6759259259259264E-3</v>
      </c>
      <c r="M36" s="33">
        <f>$M$32/L36*10000</f>
        <v>9748.8038277511969</v>
      </c>
      <c r="N36" s="2"/>
      <c r="O36" s="50">
        <f>+'[4]Holmfirth Junior Duathlon 2016'!$R$39</f>
        <v>1.1469907407407401E-2</v>
      </c>
      <c r="P36" s="14">
        <f>$P$32/O36*10000</f>
        <v>9596.3673057517699</v>
      </c>
      <c r="Q36" s="11">
        <v>1.045138888888889E-2</v>
      </c>
      <c r="R36" s="14">
        <f>$R$32/Q36*10000</f>
        <v>9568.1063122923588</v>
      </c>
      <c r="S36" s="11">
        <v>5.9953703703703697E-3</v>
      </c>
      <c r="T36" s="14">
        <f>$T$32/S36*10000</f>
        <v>8745.1737451737463</v>
      </c>
      <c r="U36" s="11">
        <v>4.9537037037037041E-3</v>
      </c>
      <c r="V36" s="33">
        <f>$V$32/U36*10000</f>
        <v>9182.2429906542038</v>
      </c>
      <c r="W36" s="14"/>
      <c r="X36" s="47">
        <v>48641.825356982539</v>
      </c>
      <c r="AR36" s="12"/>
      <c r="AS36" s="12"/>
      <c r="AU36" s="23"/>
      <c r="AV36" s="12"/>
    </row>
    <row r="37" spans="1:48" x14ac:dyDescent="0.25">
      <c r="A37" s="40" t="s">
        <v>76</v>
      </c>
      <c r="B37" s="41" t="s">
        <v>91</v>
      </c>
      <c r="C37" s="3">
        <v>4</v>
      </c>
      <c r="D37" s="50">
        <f>+[1]Sheet1!$K$20</f>
        <v>9.3518518518518525E-3</v>
      </c>
      <c r="E37" s="14">
        <f>$E$32/D37*10000</f>
        <v>9232.6732673267325</v>
      </c>
      <c r="F37" s="11">
        <f>+[2]Sheet1!$J$36</f>
        <v>1.1076388888888887E-2</v>
      </c>
      <c r="G37" s="14">
        <f>$G$32/F37*10000</f>
        <v>9352.1421107627993</v>
      </c>
      <c r="H37" s="11">
        <v>1.1435185185185185E-2</v>
      </c>
      <c r="I37" s="14">
        <f>$I$32/H37*10000</f>
        <v>9817.8137651821889</v>
      </c>
      <c r="J37" s="11">
        <f>+[3]TS1!$R$29</f>
        <v>1.1041666666666672E-2</v>
      </c>
      <c r="K37" s="14">
        <f>$K$32/J37*10000</f>
        <v>9549.2662473794499</v>
      </c>
      <c r="L37" s="11">
        <v>9.6874999999999999E-3</v>
      </c>
      <c r="M37" s="33">
        <f>$M$32/L37*10000</f>
        <v>9737.1565113500601</v>
      </c>
      <c r="N37" s="2"/>
      <c r="O37" s="50">
        <f>+'[4]Holmfirth Junior Duathlon 2016'!$R$37</f>
        <v>1.1307870370370357E-2</v>
      </c>
      <c r="P37" s="14">
        <f>$P$32/O37*10000</f>
        <v>9733.8792221085077</v>
      </c>
      <c r="Q37" s="2"/>
      <c r="R37" s="2"/>
      <c r="S37" s="11">
        <v>5.6018518518518527E-3</v>
      </c>
      <c r="T37" s="14">
        <f>$T$32/S37*10000</f>
        <v>9359.5041322314028</v>
      </c>
      <c r="U37" s="11">
        <v>4.7569444444444447E-3</v>
      </c>
      <c r="V37" s="33">
        <f>$V$32/U37*10000</f>
        <v>9562.0437956204369</v>
      </c>
      <c r="W37" s="14"/>
      <c r="X37" s="47">
        <v>48400.159541640642</v>
      </c>
      <c r="AR37" s="12"/>
      <c r="AS37" s="12"/>
      <c r="AU37" s="23"/>
      <c r="AV37" s="12"/>
    </row>
    <row r="38" spans="1:48" x14ac:dyDescent="0.25">
      <c r="A38" s="40" t="s">
        <v>83</v>
      </c>
      <c r="B38" s="41" t="s">
        <v>99</v>
      </c>
      <c r="C38" s="3">
        <v>5</v>
      </c>
      <c r="D38" s="50">
        <f>+[1]Sheet1!$K$27</f>
        <v>9.8032407407407408E-3</v>
      </c>
      <c r="E38" s="14">
        <f>$E$32/D38*10000</f>
        <v>8807.5560802833534</v>
      </c>
      <c r="F38" s="11">
        <f>+[2]Sheet1!$J$35</f>
        <v>1.0972222222222223E-2</v>
      </c>
      <c r="G38" s="14">
        <f>$G$32/F38*10000</f>
        <v>9440.9282700421918</v>
      </c>
      <c r="H38" s="11">
        <v>1.1840277777777778E-2</v>
      </c>
      <c r="I38" s="14">
        <f>$I$32/H38*10000</f>
        <v>9481.9159335288387</v>
      </c>
      <c r="J38" s="11">
        <f>+[3]TS1!$R$28</f>
        <v>1.1030092592592598E-2</v>
      </c>
      <c r="K38" s="14">
        <f>$K$32/J38*10000</f>
        <v>9559.2864637985258</v>
      </c>
      <c r="L38" s="11">
        <v>9.6064814814814815E-3</v>
      </c>
      <c r="M38" s="33">
        <f>$M$32/L38*10000</f>
        <v>9819.2771084337364</v>
      </c>
      <c r="N38" s="2"/>
      <c r="O38" s="50"/>
      <c r="P38" s="14"/>
      <c r="Q38" s="11">
        <v>1.082175925925926E-2</v>
      </c>
      <c r="R38" s="14">
        <f>$R$32/Q38*10000</f>
        <v>9240.6417112299459</v>
      </c>
      <c r="S38" s="11">
        <v>6.3425925925925872E-3</v>
      </c>
      <c r="T38" s="14">
        <f>$T$32/S38*10000</f>
        <v>8266.4233576642418</v>
      </c>
      <c r="U38" s="11">
        <v>5.0462962962962961E-3</v>
      </c>
      <c r="V38" s="33">
        <f>$V$32/U38*10000</f>
        <v>9013.7614678899081</v>
      </c>
      <c r="W38" s="14"/>
      <c r="X38" s="47">
        <v>47542.049487033233</v>
      </c>
      <c r="AR38" s="12"/>
      <c r="AS38" s="12"/>
      <c r="AU38" s="23"/>
      <c r="AV38" s="12"/>
    </row>
    <row r="39" spans="1:48" x14ac:dyDescent="0.25">
      <c r="A39" s="40" t="s">
        <v>77</v>
      </c>
      <c r="B39" s="41" t="s">
        <v>93</v>
      </c>
      <c r="C39" s="3">
        <v>6</v>
      </c>
      <c r="D39" s="50">
        <f>+[1]Sheet1!$K$26</f>
        <v>9.7685185185185184E-3</v>
      </c>
      <c r="E39" s="14">
        <f>$E$32/D39*10000</f>
        <v>8838.8625592417065</v>
      </c>
      <c r="F39" s="2"/>
      <c r="G39" s="14"/>
      <c r="H39" s="11">
        <v>1.238425925925926E-2</v>
      </c>
      <c r="I39" s="14">
        <f>$I$32/H39*10000</f>
        <v>9065.4205607476651</v>
      </c>
      <c r="J39" s="11">
        <f>+[3]TS1!$R$31</f>
        <v>1.1284722222222217E-2</v>
      </c>
      <c r="K39" s="14">
        <f>$K$32/J39*10000</f>
        <v>9343.5897435897477</v>
      </c>
      <c r="L39" s="11">
        <v>1.0011574074074074E-2</v>
      </c>
      <c r="M39" s="33">
        <f>$M$32/L39*10000</f>
        <v>9421.9653179190773</v>
      </c>
      <c r="N39" s="2"/>
      <c r="O39" s="50">
        <f>+'[4]Holmfirth Junior Duathlon 2016'!$R$51</f>
        <v>1.2824074074074071E-2</v>
      </c>
      <c r="P39" s="14">
        <f>$P$32/O39*10000</f>
        <v>8583.0324909747305</v>
      </c>
      <c r="Q39" s="11">
        <v>1.3125E-2</v>
      </c>
      <c r="R39" s="14">
        <f>$R$32/Q39*10000</f>
        <v>7619.0476190476202</v>
      </c>
      <c r="S39" s="11">
        <v>5.787037037037035E-3</v>
      </c>
      <c r="T39" s="14">
        <f>$T$32/S39*10000</f>
        <v>9060.0000000000036</v>
      </c>
      <c r="U39" s="11">
        <v>5.1736111111111115E-3</v>
      </c>
      <c r="V39" s="33">
        <f>$V$32/U39*10000</f>
        <v>8791.9463087248314</v>
      </c>
      <c r="W39" s="14"/>
      <c r="X39" s="47">
        <v>45729.838181498199</v>
      </c>
      <c r="AR39" s="12"/>
      <c r="AS39" s="12"/>
      <c r="AU39" s="23"/>
      <c r="AV39" s="12"/>
    </row>
    <row r="40" spans="1:48" x14ac:dyDescent="0.25">
      <c r="A40" s="40" t="s">
        <v>79</v>
      </c>
      <c r="B40" s="41" t="s">
        <v>95</v>
      </c>
      <c r="C40" s="3">
        <v>7</v>
      </c>
      <c r="D40" s="50">
        <f>+[1]Sheet1!$K$38</f>
        <v>1.0613425925925927E-2</v>
      </c>
      <c r="E40" s="14">
        <f>$E$32/D40*10000</f>
        <v>8135.2235550708829</v>
      </c>
      <c r="F40" s="2"/>
      <c r="G40" s="14"/>
      <c r="H40" s="11">
        <v>1.2673611111111109E-2</v>
      </c>
      <c r="I40" s="14">
        <f>$I$32/H40*10000</f>
        <v>8858.4474885844775</v>
      </c>
      <c r="J40" s="11">
        <f>+[3]TS1!$R$35</f>
        <v>1.1782407407407415E-2</v>
      </c>
      <c r="K40" s="14">
        <f>$K$32/J40*10000</f>
        <v>8948.9194499017613</v>
      </c>
      <c r="L40" s="11">
        <v>1.0486111111111111E-2</v>
      </c>
      <c r="M40" s="33">
        <f>$M$32/L40*10000</f>
        <v>8995.5849889624733</v>
      </c>
      <c r="N40" s="2"/>
      <c r="O40" s="50">
        <f>+'[4]Holmfirth Junior Duathlon 2016'!$R$48</f>
        <v>1.2581018518518519E-2</v>
      </c>
      <c r="P40" s="14">
        <f>$P$32/O40*10000</f>
        <v>8748.8500459981606</v>
      </c>
      <c r="Q40" s="11">
        <v>1.1828703703703704E-2</v>
      </c>
      <c r="R40" s="14">
        <f>$R$32/Q40*10000</f>
        <v>8454.0117416829744</v>
      </c>
      <c r="S40" s="11">
        <v>5.9374999999999983E-3</v>
      </c>
      <c r="T40" s="14">
        <f>$T$32/S40*10000</f>
        <v>8830.4093567251493</v>
      </c>
      <c r="U40" s="11">
        <v>4.8148148148148152E-3</v>
      </c>
      <c r="V40" s="33">
        <f>$V$32/U40*10000</f>
        <v>9447.1153846153829</v>
      </c>
      <c r="W40" s="14"/>
      <c r="X40" s="47">
        <v>45080.476668789241</v>
      </c>
      <c r="AR40" s="12"/>
      <c r="AS40" s="12"/>
      <c r="AU40" s="23"/>
      <c r="AV40" s="12"/>
    </row>
    <row r="41" spans="1:48" x14ac:dyDescent="0.25">
      <c r="A41" s="42" t="s">
        <v>85</v>
      </c>
      <c r="B41" s="43" t="s">
        <v>101</v>
      </c>
      <c r="C41" s="3">
        <v>8</v>
      </c>
      <c r="D41" s="50">
        <f>+[1]Sheet1!$K$28</f>
        <v>9.8495370370370369E-3</v>
      </c>
      <c r="E41" s="14">
        <f>$E$32/D41*10000</f>
        <v>8766.1574618096365</v>
      </c>
      <c r="F41" s="11">
        <f>+[2]Sheet1!$J$37</f>
        <v>1.1782407407407406E-2</v>
      </c>
      <c r="G41" s="14">
        <f>$G$32/F41*10000</f>
        <v>8791.7485265225932</v>
      </c>
      <c r="H41" s="11">
        <v>1.3263888888888889E-2</v>
      </c>
      <c r="I41" s="14">
        <f>$I$32/H41*10000</f>
        <v>8464.2233856893563</v>
      </c>
      <c r="J41" s="11">
        <f>+[3]TS1!$R$39</f>
        <v>1.2361111111111107E-2</v>
      </c>
      <c r="K41" s="14">
        <f>$K$32/J41*10000</f>
        <v>8529.9625468164813</v>
      </c>
      <c r="L41" s="2"/>
      <c r="M41" s="3"/>
      <c r="N41" s="2"/>
      <c r="O41" s="50">
        <f>+'[4]Holmfirth Junior Duathlon 2016'!$R$44</f>
        <v>1.1990740740740732E-2</v>
      </c>
      <c r="P41" s="14">
        <f>$P$32/O41*10000</f>
        <v>9179.5366795366863</v>
      </c>
      <c r="Q41" s="11">
        <v>1.1018518518518518E-2</v>
      </c>
      <c r="R41" s="14">
        <f>$R$32/Q41*10000</f>
        <v>9075.630252100842</v>
      </c>
      <c r="S41" s="11"/>
      <c r="T41" s="14"/>
      <c r="U41" s="2"/>
      <c r="V41" s="3"/>
      <c r="W41" s="2"/>
      <c r="X41" s="47">
        <v>44343.035466786241</v>
      </c>
      <c r="AR41" s="12"/>
      <c r="AS41" s="12"/>
      <c r="AU41" s="23"/>
      <c r="AV41" s="12"/>
    </row>
    <row r="42" spans="1:48" x14ac:dyDescent="0.25">
      <c r="A42" s="40" t="s">
        <v>78</v>
      </c>
      <c r="B42" s="41" t="s">
        <v>94</v>
      </c>
      <c r="C42" s="3">
        <v>9</v>
      </c>
      <c r="D42" s="50">
        <f>+[1]Sheet1!$K$33</f>
        <v>1.019675925925926E-2</v>
      </c>
      <c r="E42" s="14">
        <f>$E$32/D42*10000</f>
        <v>8467.6503972758237</v>
      </c>
      <c r="F42" s="11">
        <f>+[2]Sheet1!$J$44</f>
        <v>1.2905092592592591E-2</v>
      </c>
      <c r="G42" s="14">
        <f>$G$32/F42*10000</f>
        <v>8026.9058295964123</v>
      </c>
      <c r="H42" s="11">
        <v>1.300925925925926E-2</v>
      </c>
      <c r="I42" s="14">
        <f>$I$32/H42*10000</f>
        <v>8629.8932384341642</v>
      </c>
      <c r="J42" s="11"/>
      <c r="K42" s="14"/>
      <c r="L42" s="2"/>
      <c r="M42" s="3"/>
      <c r="N42" s="2"/>
      <c r="O42" s="50"/>
      <c r="P42" s="14"/>
      <c r="Q42" s="2"/>
      <c r="R42" s="2"/>
      <c r="S42" s="11">
        <v>5.9027777777777742E-3</v>
      </c>
      <c r="T42" s="14">
        <f>$T$32/S42*10000</f>
        <v>8882.3529411764757</v>
      </c>
      <c r="U42" s="11">
        <v>5.2430555555555555E-3</v>
      </c>
      <c r="V42" s="33">
        <f>$V$32/U42*10000</f>
        <v>8675.4966887417213</v>
      </c>
      <c r="W42" s="14"/>
      <c r="X42" s="47">
        <v>42682.299095224604</v>
      </c>
      <c r="AR42" s="12"/>
      <c r="AS42" s="12"/>
      <c r="AU42" s="23"/>
      <c r="AV42" s="12"/>
    </row>
    <row r="43" spans="1:48" x14ac:dyDescent="0.25">
      <c r="A43" s="40" t="s">
        <v>82</v>
      </c>
      <c r="B43" s="41" t="s">
        <v>98</v>
      </c>
      <c r="C43" s="3">
        <v>10</v>
      </c>
      <c r="D43" s="50">
        <f>+[1]Sheet1!$K$29</f>
        <v>1.0069444444444445E-2</v>
      </c>
      <c r="E43" s="14">
        <f>$E$32/D43*10000</f>
        <v>8574.71264367816</v>
      </c>
      <c r="F43" s="11">
        <f>+[2]Sheet1!$J$45</f>
        <v>1.3506944444444445E-2</v>
      </c>
      <c r="G43" s="14">
        <f>$G$32/F43*10000</f>
        <v>7669.2373607540685</v>
      </c>
      <c r="H43" s="11">
        <v>1.306712962962963E-2</v>
      </c>
      <c r="I43" s="14">
        <f>$I$32/H43*10000</f>
        <v>8591.6740478299398</v>
      </c>
      <c r="J43" s="11"/>
      <c r="K43" s="14"/>
      <c r="L43" s="2"/>
      <c r="M43" s="3"/>
      <c r="N43" s="2"/>
      <c r="O43" s="50"/>
      <c r="P43" s="14"/>
      <c r="Q43" s="11">
        <v>1.1388888888888888E-2</v>
      </c>
      <c r="R43" s="14">
        <f>$R$32/Q43*10000</f>
        <v>8780.4878048780502</v>
      </c>
      <c r="S43" s="11">
        <v>6.2731481481481423E-3</v>
      </c>
      <c r="T43" s="14">
        <f>$T$32/S43*10000</f>
        <v>8357.9335793358005</v>
      </c>
      <c r="U43" s="11">
        <v>5.6481481481481478E-3</v>
      </c>
      <c r="V43" s="33">
        <f>$V$32/U43*10000</f>
        <v>8053.2786885245896</v>
      </c>
      <c r="W43" s="14"/>
      <c r="X43" s="47">
        <v>41974.045436476023</v>
      </c>
      <c r="AR43" s="12"/>
      <c r="AS43" s="12"/>
      <c r="AU43" s="23"/>
      <c r="AV43" s="12"/>
    </row>
    <row r="44" spans="1:48" x14ac:dyDescent="0.25">
      <c r="A44" s="40" t="s">
        <v>84</v>
      </c>
      <c r="B44" s="41" t="s">
        <v>100</v>
      </c>
      <c r="C44" s="3">
        <v>11</v>
      </c>
      <c r="D44" s="50">
        <f>+[1]Sheet1!$K$41</f>
        <v>1.0983796296296297E-2</v>
      </c>
      <c r="E44" s="14">
        <f>$E$32/D44*10000</f>
        <v>7860.9062170706011</v>
      </c>
      <c r="F44" s="11">
        <f>+[2]Sheet1!$J$43</f>
        <v>1.2604166666666666E-2</v>
      </c>
      <c r="G44" s="14">
        <f>$G$32/F44*10000</f>
        <v>8218.5491276400353</v>
      </c>
      <c r="H44" s="11">
        <v>1.3888888888888888E-2</v>
      </c>
      <c r="I44" s="14">
        <f>$I$32/H44*10000</f>
        <v>8083.3333333333358</v>
      </c>
      <c r="J44" s="11"/>
      <c r="K44" s="14"/>
      <c r="L44" s="2"/>
      <c r="M44" s="3"/>
      <c r="N44" s="2"/>
      <c r="O44" s="50">
        <f>+'[4]Holmfirth Junior Duathlon 2016'!$R$49</f>
        <v>1.2673611111111108E-2</v>
      </c>
      <c r="P44" s="14">
        <f>$P$32/O44*10000</f>
        <v>8684.9315068493179</v>
      </c>
      <c r="Q44" s="11">
        <v>1.1168981481481481E-2</v>
      </c>
      <c r="R44" s="14">
        <f>$R$32/Q44*10000</f>
        <v>8953.3678756476693</v>
      </c>
      <c r="S44" s="11">
        <v>6.4351851851851827E-3</v>
      </c>
      <c r="T44" s="14">
        <f>$T$32/S44*10000</f>
        <v>8147.4820143884917</v>
      </c>
      <c r="U44" s="11">
        <v>5.6712962962962958E-3</v>
      </c>
      <c r="V44" s="33">
        <f>$V$32/U44*10000</f>
        <v>8020.4081632653069</v>
      </c>
      <c r="W44" s="14"/>
      <c r="X44" s="47">
        <v>41801.088060540962</v>
      </c>
      <c r="AR44" s="12"/>
      <c r="AS44" s="12"/>
      <c r="AU44" s="23"/>
      <c r="AV44" s="12"/>
    </row>
    <row r="45" spans="1:48" x14ac:dyDescent="0.25">
      <c r="A45" s="40" t="s">
        <v>80</v>
      </c>
      <c r="B45" s="41" t="s">
        <v>38</v>
      </c>
      <c r="C45" s="3">
        <v>12</v>
      </c>
      <c r="D45" s="1"/>
      <c r="E45" s="14"/>
      <c r="F45" s="11">
        <f>+[2]Sheet1!$J$54</f>
        <v>1.4652777777777778E-2</v>
      </c>
      <c r="G45" s="14">
        <f>$G$32/F45*10000</f>
        <v>7069.5102685623997</v>
      </c>
      <c r="H45" s="11">
        <v>1.4456018518518519E-2</v>
      </c>
      <c r="I45" s="14">
        <f>$I$32/H45*10000</f>
        <v>7766.212970376303</v>
      </c>
      <c r="J45" s="11">
        <f>+[3]TS1!$R$49</f>
        <v>1.3356481481481483E-2</v>
      </c>
      <c r="K45" s="14">
        <f>$K$32/J45*10000</f>
        <v>7894.2807625649903</v>
      </c>
      <c r="L45" s="11">
        <v>1.3090277777777779E-2</v>
      </c>
      <c r="M45" s="33">
        <f>$M$32/L45*10000</f>
        <v>7206.0123784261714</v>
      </c>
      <c r="N45" s="2"/>
      <c r="O45" s="50"/>
      <c r="P45" s="14"/>
      <c r="Q45" s="2"/>
      <c r="R45" s="2"/>
      <c r="S45" s="11">
        <v>6.1574074074074066E-3</v>
      </c>
      <c r="T45" s="14">
        <f>$T$32/S45*10000</f>
        <v>8515.0375939849637</v>
      </c>
      <c r="U45" s="11">
        <v>5.3009259259259251E-3</v>
      </c>
      <c r="V45" s="33">
        <f>$V$32/U45*10000</f>
        <v>8580.7860262008744</v>
      </c>
      <c r="W45" s="14"/>
      <c r="X45" s="47">
        <v>39962.329731553298</v>
      </c>
      <c r="AR45" s="12"/>
      <c r="AS45" s="12"/>
      <c r="AU45" s="23"/>
      <c r="AV45" s="12"/>
    </row>
    <row r="46" spans="1:48" x14ac:dyDescent="0.25">
      <c r="A46" s="42" t="str">
        <f>+'[4]Holmfirth Junior Duathlon 2016'!$F$47</f>
        <v>Hewitt</v>
      </c>
      <c r="B46" s="41" t="str">
        <f>+'[4]Holmfirth Junior Duathlon 2016'!$E$47</f>
        <v>Liam</v>
      </c>
      <c r="C46" s="3">
        <v>13</v>
      </c>
      <c r="D46" s="50">
        <f>+[1]Sheet1!$K$45</f>
        <v>1.1307870370370371E-2</v>
      </c>
      <c r="E46" s="14">
        <f>$E$32/D46*10000</f>
        <v>7635.6192425793242</v>
      </c>
      <c r="F46" s="11">
        <f>+[2]Sheet1!$J$50</f>
        <v>1.4108796296296295E-2</v>
      </c>
      <c r="G46" s="14">
        <f>$G$32/F46*10000</f>
        <v>7342.08367514356</v>
      </c>
      <c r="H46" s="2"/>
      <c r="I46" s="2"/>
      <c r="J46" s="11">
        <f>+[3]TS1!$R$50</f>
        <v>1.3414351851851844E-2</v>
      </c>
      <c r="K46" s="14">
        <f>$K$32/J46*10000</f>
        <v>7860.224331320107</v>
      </c>
      <c r="L46" s="11">
        <v>1.1956018518518517E-2</v>
      </c>
      <c r="M46" s="33">
        <f>$M$32/L46*10000</f>
        <v>7889.6418199419186</v>
      </c>
      <c r="N46" s="2"/>
      <c r="O46" s="50">
        <f>+'[4]Holmfirth Junior Duathlon 2016'!$R$47</f>
        <v>1.2361111111111114E-2</v>
      </c>
      <c r="P46" s="14">
        <f>$P$32/O46*10000</f>
        <v>8904.4943820224689</v>
      </c>
      <c r="Q46" s="11"/>
      <c r="R46" s="14"/>
      <c r="S46" s="11"/>
      <c r="T46" s="14"/>
      <c r="U46" s="11">
        <v>5.9953703703703697E-3</v>
      </c>
      <c r="V46" s="33">
        <f>$V$32/U46*10000</f>
        <v>7586.8725868725869</v>
      </c>
      <c r="W46" s="14"/>
      <c r="X46" s="47">
        <v>39876.852362736405</v>
      </c>
      <c r="AR46" s="12"/>
      <c r="AS46" s="12"/>
      <c r="AU46" s="23"/>
      <c r="AV46" s="12"/>
    </row>
    <row r="47" spans="1:48" x14ac:dyDescent="0.25">
      <c r="A47" s="40" t="s">
        <v>87</v>
      </c>
      <c r="B47" s="41" t="s">
        <v>107</v>
      </c>
      <c r="C47" s="3">
        <v>14</v>
      </c>
      <c r="D47" s="50">
        <f>+[1]Sheet1!$K$21</f>
        <v>9.4212962962962957E-3</v>
      </c>
      <c r="E47" s="14">
        <f>$E$32/D47*10000</f>
        <v>9164.6191646191655</v>
      </c>
      <c r="F47" s="2"/>
      <c r="G47" s="14"/>
      <c r="H47" s="11">
        <v>1.6909722222222225E-2</v>
      </c>
      <c r="I47" s="14">
        <f>$I$32/H47*10000</f>
        <v>6639.2881587953452</v>
      </c>
      <c r="J47" s="11">
        <f>+[3]TS1!$R$46</f>
        <v>1.3113425925925931E-2</v>
      </c>
      <c r="K47" s="14">
        <f>$K$32/J47*10000</f>
        <v>8040.6001765225028</v>
      </c>
      <c r="L47" s="2"/>
      <c r="M47" s="3"/>
      <c r="N47" s="2"/>
      <c r="O47" s="50">
        <f>+'[4]Holmfirth Junior Duathlon 2016'!$R$52</f>
        <v>1.2847222222222218E-2</v>
      </c>
      <c r="P47" s="14">
        <f>$P$32/O47*10000</f>
        <v>8567.5675675675702</v>
      </c>
      <c r="Q47" s="2"/>
      <c r="R47" s="2"/>
      <c r="S47" s="11">
        <v>7.0833333333333321E-3</v>
      </c>
      <c r="T47" s="14">
        <f>$T$32/S47*10000</f>
        <v>7401.9607843137273</v>
      </c>
      <c r="U47" s="2"/>
      <c r="V47" s="3"/>
      <c r="W47" s="2"/>
      <c r="X47" s="47">
        <v>39814.035851818306</v>
      </c>
      <c r="AR47" s="12"/>
      <c r="AS47" s="12"/>
      <c r="AU47" s="23"/>
      <c r="AV47" s="12"/>
    </row>
    <row r="48" spans="1:48" x14ac:dyDescent="0.25">
      <c r="A48" s="40" t="s">
        <v>81</v>
      </c>
      <c r="B48" s="41" t="s">
        <v>97</v>
      </c>
      <c r="C48" s="3">
        <v>15</v>
      </c>
      <c r="D48" s="50">
        <f>+[1]Sheet1!$K$36</f>
        <v>1.0497685185185186E-2</v>
      </c>
      <c r="E48" s="14">
        <f>$E$32/D48*10000</f>
        <v>8224.9173098125684</v>
      </c>
      <c r="F48" s="2"/>
      <c r="G48" s="14"/>
      <c r="H48" s="11">
        <v>1.4687499999999999E-2</v>
      </c>
      <c r="I48" s="14">
        <f>$I$32/H48*10000</f>
        <v>7643.814026792752</v>
      </c>
      <c r="J48" s="11">
        <f>+[3]TS1!$R$58</f>
        <v>1.4097222222222219E-2</v>
      </c>
      <c r="K48" s="14">
        <f>$K$32/J48*10000</f>
        <v>7479.4745484400673</v>
      </c>
      <c r="L48" s="11">
        <v>1.1678240740740741E-2</v>
      </c>
      <c r="M48" s="33">
        <f>$M$32/L48*10000</f>
        <v>8077.3042616451939</v>
      </c>
      <c r="N48" s="2"/>
      <c r="O48" s="50"/>
      <c r="P48" s="14"/>
      <c r="Q48" s="2"/>
      <c r="R48" s="2"/>
      <c r="S48" s="11">
        <v>6.2615740740740739E-3</v>
      </c>
      <c r="T48" s="14">
        <f>$T$32/S48*10000</f>
        <v>8373.3826247689467</v>
      </c>
      <c r="U48" s="2"/>
      <c r="V48" s="3"/>
      <c r="W48" s="2"/>
      <c r="X48" s="47">
        <v>39798.892771459527</v>
      </c>
      <c r="AR48" s="12"/>
      <c r="AS48" s="12"/>
      <c r="AU48" s="23"/>
      <c r="AV48" s="12"/>
    </row>
    <row r="49" spans="1:48" x14ac:dyDescent="0.25">
      <c r="A49" s="42" t="s">
        <v>182</v>
      </c>
      <c r="B49" s="43" t="s">
        <v>186</v>
      </c>
      <c r="C49" s="3">
        <v>16</v>
      </c>
      <c r="D49" s="50">
        <f>+[1]Sheet1!$K$47</f>
        <v>1.1689814814814814E-2</v>
      </c>
      <c r="E49" s="14">
        <f>$E$32/D49*10000</f>
        <v>7386.1386138613871</v>
      </c>
      <c r="F49" s="2"/>
      <c r="G49" s="14"/>
      <c r="H49" s="2"/>
      <c r="I49" s="2"/>
      <c r="J49" s="11">
        <f>+[3]TS1!$R$56</f>
        <v>1.3981481481481491E-2</v>
      </c>
      <c r="K49" s="14">
        <f>$K$32/J49*10000</f>
        <v>7541.3907284768156</v>
      </c>
      <c r="L49" s="11">
        <v>1.2685185185185183E-2</v>
      </c>
      <c r="M49" s="33">
        <f>$M$32/L49*10000</f>
        <v>7436.1313868613151</v>
      </c>
      <c r="N49" s="2"/>
      <c r="O49" s="50">
        <f>+'[4]Holmfirth Junior Duathlon 2016'!$R$54</f>
        <v>1.337962962962963E-2</v>
      </c>
      <c r="P49" s="14">
        <f>$P$32/O49*10000</f>
        <v>8226.6435986159158</v>
      </c>
      <c r="Q49" s="11">
        <v>1.2604166666666666E-2</v>
      </c>
      <c r="R49" s="14">
        <f>$R$32/Q49*10000</f>
        <v>7933.8842975206617</v>
      </c>
      <c r="S49" s="11"/>
      <c r="T49" s="14"/>
      <c r="U49" s="2"/>
      <c r="V49" s="3"/>
      <c r="W49" s="2"/>
      <c r="X49" s="47">
        <v>38524.188625336094</v>
      </c>
      <c r="AR49" s="12"/>
      <c r="AS49" s="12"/>
      <c r="AU49" s="23"/>
      <c r="AV49" s="12"/>
    </row>
    <row r="50" spans="1:48" x14ac:dyDescent="0.25">
      <c r="A50" s="40" t="s">
        <v>88</v>
      </c>
      <c r="B50" s="41" t="s">
        <v>108</v>
      </c>
      <c r="C50" s="3">
        <v>17</v>
      </c>
      <c r="D50" s="50">
        <f>+[1]Sheet1!$K$49</f>
        <v>1.2048611111111112E-2</v>
      </c>
      <c r="E50" s="14">
        <f>$E$32/D50*10000</f>
        <v>7166.1863592699328</v>
      </c>
      <c r="F50" s="11">
        <f>+[2]Sheet1!$J$56</f>
        <v>1.5381944444444443E-2</v>
      </c>
      <c r="G50" s="14">
        <f>$G$32/F50*10000</f>
        <v>6734.3867569601198</v>
      </c>
      <c r="H50" s="2"/>
      <c r="I50" s="2"/>
      <c r="J50" s="11">
        <f>+[3]TS1!$R$53</f>
        <v>1.3634259259259263E-2</v>
      </c>
      <c r="K50" s="14">
        <f>$K$32/J50*10000</f>
        <v>7733.4465195246148</v>
      </c>
      <c r="L50" s="11">
        <v>1.1678240740740741E-2</v>
      </c>
      <c r="M50" s="33">
        <f>$M$32/L50*10000</f>
        <v>8077.3042616451939</v>
      </c>
      <c r="N50" s="2"/>
      <c r="O50" s="50"/>
      <c r="P50" s="14"/>
      <c r="Q50" s="11">
        <v>1.2812499999999999E-2</v>
      </c>
      <c r="R50" s="14">
        <f>$R$32/Q50*10000</f>
        <v>7804.8780487804879</v>
      </c>
      <c r="S50" s="11">
        <v>7.7546296296296252E-3</v>
      </c>
      <c r="T50" s="14">
        <f>$T$32/S50*10000</f>
        <v>6761.1940298507498</v>
      </c>
      <c r="U50" s="2"/>
      <c r="V50" s="3"/>
      <c r="W50" s="2"/>
      <c r="X50" s="47">
        <v>37543.009219070984</v>
      </c>
      <c r="AR50" s="12"/>
      <c r="AS50" s="12"/>
      <c r="AU50" s="23"/>
      <c r="AV50" s="12"/>
    </row>
    <row r="51" spans="1:48" x14ac:dyDescent="0.25">
      <c r="A51" s="40" t="str">
        <f>+[3]TS1!$E$37</f>
        <v>Carrington</v>
      </c>
      <c r="B51" s="41" t="str">
        <f>+[3]TS1!$F$37</f>
        <v>Luke</v>
      </c>
      <c r="C51" s="3">
        <v>18</v>
      </c>
      <c r="D51" s="1"/>
      <c r="E51" s="14"/>
      <c r="F51" s="11">
        <f>+[2]Sheet1!$J$38</f>
        <v>1.1875000000000002E-2</v>
      </c>
      <c r="G51" s="14">
        <f>$G$32/F51*10000</f>
        <v>8723.1968810916151</v>
      </c>
      <c r="H51" s="2"/>
      <c r="I51" s="2"/>
      <c r="J51" s="11">
        <f>+[3]TS1!$R$37</f>
        <v>1.1898148148148144E-2</v>
      </c>
      <c r="K51" s="14">
        <f>$K$32/J51*10000</f>
        <v>8861.8677042801592</v>
      </c>
      <c r="L51" s="11">
        <v>1.0358796296296295E-2</v>
      </c>
      <c r="M51" s="33">
        <f>$M$32/L51*10000</f>
        <v>9106.1452513966506</v>
      </c>
      <c r="N51" s="2"/>
      <c r="O51" s="50"/>
      <c r="P51" s="14"/>
      <c r="Q51" s="2"/>
      <c r="R51" s="2"/>
      <c r="S51" s="11"/>
      <c r="T51" s="14"/>
      <c r="U51" s="11">
        <v>5.0000000000000001E-3</v>
      </c>
      <c r="V51" s="33">
        <f>$V$32/U51*10000</f>
        <v>9097.2222222222226</v>
      </c>
      <c r="W51" s="14"/>
      <c r="X51" s="47">
        <v>35788.432058990642</v>
      </c>
      <c r="AR51" s="12"/>
      <c r="AS51" s="12"/>
      <c r="AU51" s="23"/>
      <c r="AV51" s="12"/>
    </row>
    <row r="52" spans="1:48" x14ac:dyDescent="0.25">
      <c r="A52" s="40" t="str">
        <f>+[3]TS1!$E$48</f>
        <v>Wiles</v>
      </c>
      <c r="B52" s="41" t="str">
        <f>+[3]TS1!$F$48</f>
        <v>Declan</v>
      </c>
      <c r="C52" s="3">
        <v>19</v>
      </c>
      <c r="D52" s="1"/>
      <c r="E52" s="14"/>
      <c r="F52" s="11">
        <f>+[2]Sheet1!$J$49</f>
        <v>1.3888888888888888E-2</v>
      </c>
      <c r="G52" s="14">
        <f>$G$32/F52*10000</f>
        <v>7458.3333333333321</v>
      </c>
      <c r="H52" s="11">
        <v>1.480324074074074E-2</v>
      </c>
      <c r="I52" s="14">
        <f>$I$32/H52*10000</f>
        <v>7584.0500390930429</v>
      </c>
      <c r="J52" s="11">
        <f>+[3]TS1!$R$48</f>
        <v>1.3344907407407409E-2</v>
      </c>
      <c r="K52" s="14">
        <f>$K$32/J52*10000</f>
        <v>7901.127493495228</v>
      </c>
      <c r="L52" s="11">
        <v>1.2222222222222223E-2</v>
      </c>
      <c r="M52" s="33">
        <f>$M$32/L52*10000</f>
        <v>7717.8030303030309</v>
      </c>
      <c r="N52" s="2"/>
      <c r="O52" s="50"/>
      <c r="P52" s="14"/>
      <c r="Q52" s="2"/>
      <c r="R52" s="2"/>
      <c r="S52" s="11"/>
      <c r="T52" s="14"/>
      <c r="U52" s="2"/>
      <c r="V52" s="3"/>
      <c r="W52" s="2"/>
      <c r="X52" s="47">
        <v>30661.313896224634</v>
      </c>
      <c r="AR52" s="12"/>
      <c r="AS52" s="12"/>
      <c r="AU52" s="23"/>
      <c r="AV52" s="12"/>
    </row>
    <row r="53" spans="1:48" x14ac:dyDescent="0.25">
      <c r="A53" s="42" t="s">
        <v>187</v>
      </c>
      <c r="B53" s="43" t="s">
        <v>106</v>
      </c>
      <c r="C53" s="3">
        <v>20</v>
      </c>
      <c r="D53" s="1"/>
      <c r="E53" s="14"/>
      <c r="F53" s="11">
        <f>+[2]Sheet1!$J$47</f>
        <v>1.3865740740740739E-2</v>
      </c>
      <c r="G53" s="14">
        <f>$G$32/F53*10000</f>
        <v>7470.7846410684479</v>
      </c>
      <c r="H53" s="11">
        <v>1.6041666666666666E-2</v>
      </c>
      <c r="I53" s="14">
        <f>$I$32/H53*10000</f>
        <v>6998.556998557001</v>
      </c>
      <c r="J53" s="11">
        <f>+[3]TS1!$R$59</f>
        <v>1.4120370370370373E-2</v>
      </c>
      <c r="K53" s="14">
        <f>$K$32/J53*10000</f>
        <v>7467.2131147540968</v>
      </c>
      <c r="L53" s="2"/>
      <c r="M53" s="3"/>
      <c r="N53" s="2"/>
      <c r="O53" s="50"/>
      <c r="P53" s="14"/>
      <c r="Q53" s="11">
        <v>1.300925925925926E-2</v>
      </c>
      <c r="R53" s="14">
        <f>$R$32/Q53*10000</f>
        <v>7686.8327402135228</v>
      </c>
      <c r="S53" s="11"/>
      <c r="T53" s="14"/>
      <c r="U53" s="2"/>
      <c r="V53" s="3"/>
      <c r="W53" s="2"/>
      <c r="X53" s="47">
        <v>29623.387494593066</v>
      </c>
      <c r="AR53" s="12"/>
      <c r="AS53" s="12"/>
      <c r="AU53" s="23"/>
      <c r="AV53" s="12"/>
    </row>
    <row r="54" spans="1:48" x14ac:dyDescent="0.25">
      <c r="A54" s="40" t="s">
        <v>86</v>
      </c>
      <c r="B54" s="41" t="s">
        <v>105</v>
      </c>
      <c r="C54" s="3">
        <v>21</v>
      </c>
      <c r="D54" s="1"/>
      <c r="E54" s="14"/>
      <c r="F54" s="11">
        <f>+[2]Sheet1!$J$55</f>
        <v>1.4918981481481483E-2</v>
      </c>
      <c r="G54" s="14">
        <f>$G$32/F54*10000</f>
        <v>6943.3669511249018</v>
      </c>
      <c r="H54" s="11">
        <v>1.5219907407407409E-2</v>
      </c>
      <c r="I54" s="14">
        <f>$I$32/H54*10000</f>
        <v>7376.4258555133092</v>
      </c>
      <c r="J54" s="11"/>
      <c r="K54" s="14"/>
      <c r="L54" s="11">
        <v>1.2800925925925926E-2</v>
      </c>
      <c r="M54" s="33">
        <f>$M$32/L54*10000</f>
        <v>7368.8969258589523</v>
      </c>
      <c r="N54" s="2"/>
      <c r="O54" s="50"/>
      <c r="P54" s="14"/>
      <c r="Q54" s="2"/>
      <c r="R54" s="2"/>
      <c r="S54" s="11">
        <v>6.8634259259259273E-3</v>
      </c>
      <c r="T54" s="14">
        <f>$T$32/S54*10000</f>
        <v>7639.1231028667771</v>
      </c>
      <c r="U54" s="2"/>
      <c r="V54" s="3"/>
      <c r="W54" s="2"/>
      <c r="X54" s="47">
        <v>29327.81283536394</v>
      </c>
      <c r="AR54" s="12"/>
      <c r="AS54" s="12"/>
      <c r="AU54" s="23"/>
      <c r="AV54" s="12"/>
    </row>
    <row r="55" spans="1:48" x14ac:dyDescent="0.25">
      <c r="A55" s="40" t="str">
        <f>+[3]TS1!$E$45</f>
        <v>Fraser</v>
      </c>
      <c r="B55" s="41" t="str">
        <f>+[3]TS1!$F$45</f>
        <v>Elliot</v>
      </c>
      <c r="C55" s="3">
        <v>22</v>
      </c>
      <c r="D55" s="1"/>
      <c r="E55" s="14"/>
      <c r="F55" s="11">
        <f>+[2]Sheet1!$J$40</f>
        <v>1.2164351851851852E-2</v>
      </c>
      <c r="G55" s="14">
        <f>$G$32/F55*10000</f>
        <v>8515.6993339676483</v>
      </c>
      <c r="H55" s="11">
        <v>1.4513888888888889E-2</v>
      </c>
      <c r="I55" s="14">
        <f>$I$32/H55*10000</f>
        <v>7735.2472089314215</v>
      </c>
      <c r="J55" s="11">
        <f>+[3]TS1!$R$45</f>
        <v>1.2905092592592593E-2</v>
      </c>
      <c r="K55" s="14">
        <f>$K$32/J55*10000</f>
        <v>8170.4035874439451</v>
      </c>
      <c r="L55" s="2"/>
      <c r="M55" s="3"/>
      <c r="N55" s="2"/>
      <c r="O55" s="50"/>
      <c r="P55" s="14"/>
      <c r="Q55" s="2"/>
      <c r="R55" s="2"/>
      <c r="S55" s="11"/>
      <c r="T55" s="14"/>
      <c r="U55" s="2"/>
      <c r="V55" s="3"/>
      <c r="W55" s="2"/>
      <c r="X55" s="47">
        <v>24421.350130343013</v>
      </c>
      <c r="AR55" s="12"/>
      <c r="AS55" s="12"/>
      <c r="AU55" s="23"/>
      <c r="AV55" s="12"/>
    </row>
    <row r="56" spans="1:48" ht="15.75" thickBot="1" x14ac:dyDescent="0.3">
      <c r="A56" s="44" t="str">
        <f>+[3]TS1!$E$42</f>
        <v>Baker</v>
      </c>
      <c r="B56" s="45" t="str">
        <f>+[3]TS1!$F$42</f>
        <v>Will</v>
      </c>
      <c r="C56" s="6">
        <v>23</v>
      </c>
      <c r="D56" s="4"/>
      <c r="E56" s="35"/>
      <c r="F56" s="34">
        <f>+[2]Sheet1!$J$51</f>
        <v>1.4201388888888888E-2</v>
      </c>
      <c r="G56" s="35">
        <f>$G$32/F56*10000</f>
        <v>7294.2135289323542</v>
      </c>
      <c r="H56" s="5"/>
      <c r="I56" s="5"/>
      <c r="J56" s="34">
        <f>+[3]TS1!$R$42</f>
        <v>1.2673611111111115E-2</v>
      </c>
      <c r="K56" s="35">
        <f>$K$32/J56*10000</f>
        <v>8319.6347031963433</v>
      </c>
      <c r="L56" s="34">
        <v>1.1597222222222222E-2</v>
      </c>
      <c r="M56" s="37">
        <f>$M$32/L56*10000</f>
        <v>8133.73253493014</v>
      </c>
      <c r="N56" s="5"/>
      <c r="O56" s="51"/>
      <c r="P56" s="35"/>
      <c r="Q56" s="34"/>
      <c r="R56" s="35"/>
      <c r="S56" s="34"/>
      <c r="T56" s="35"/>
      <c r="U56" s="5"/>
      <c r="V56" s="6"/>
      <c r="W56" s="5"/>
      <c r="X56" s="48">
        <v>23747.58076705884</v>
      </c>
      <c r="AR56" s="12"/>
      <c r="AS56" s="12"/>
      <c r="AU56" s="23"/>
      <c r="AV56" s="12"/>
    </row>
    <row r="57" spans="1:48" x14ac:dyDescent="0.25">
      <c r="J57" s="11"/>
    </row>
    <row r="58" spans="1:48" x14ac:dyDescent="0.25">
      <c r="J58" s="11"/>
    </row>
  </sheetData>
  <sortState ref="A34:X56">
    <sortCondition descending="1" ref="X34:X56"/>
  </sortState>
  <mergeCells count="26">
    <mergeCell ref="X4:X7"/>
    <mergeCell ref="X30:X33"/>
    <mergeCell ref="A6:B6"/>
    <mergeCell ref="U31:V31"/>
    <mergeCell ref="A32:B32"/>
    <mergeCell ref="D30:M30"/>
    <mergeCell ref="O30:V30"/>
    <mergeCell ref="D31:E31"/>
    <mergeCell ref="F31:G31"/>
    <mergeCell ref="H31:I31"/>
    <mergeCell ref="J31:K31"/>
    <mergeCell ref="L31:M31"/>
    <mergeCell ref="O31:P31"/>
    <mergeCell ref="Q31:R31"/>
    <mergeCell ref="S31:T31"/>
    <mergeCell ref="O4:V4"/>
    <mergeCell ref="O5:P5"/>
    <mergeCell ref="Q5:R5"/>
    <mergeCell ref="S5:T5"/>
    <mergeCell ref="U5:V5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workbookViewId="0">
      <pane xSplit="3" ySplit="7" topLeftCell="D8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16.28515625" customWidth="1"/>
    <col min="2" max="2" width="15.5703125" customWidth="1"/>
    <col min="14" max="14" width="3" customWidth="1"/>
    <col min="23" max="23" width="2.85546875" customWidth="1"/>
    <col min="30" max="30" width="9.140625" style="22"/>
    <col min="34" max="34" width="9.140625" style="22"/>
    <col min="35" max="35" width="4.140625" customWidth="1"/>
    <col min="42" max="42" width="2.140625" customWidth="1"/>
    <col min="43" max="43" width="10.28515625" bestFit="1" customWidth="1"/>
  </cols>
  <sheetData>
    <row r="1" spans="1:48" ht="21" x14ac:dyDescent="0.35">
      <c r="A1" s="10" t="s">
        <v>16</v>
      </c>
    </row>
    <row r="2" spans="1:48" ht="21" x14ac:dyDescent="0.35">
      <c r="A2" s="10" t="s">
        <v>17</v>
      </c>
      <c r="C2" s="10" t="s">
        <v>111</v>
      </c>
    </row>
    <row r="3" spans="1:48" ht="15.75" thickBot="1" x14ac:dyDescent="0.3"/>
    <row r="4" spans="1:48" x14ac:dyDescent="0.25">
      <c r="A4" s="7"/>
      <c r="B4" s="8"/>
      <c r="C4" s="9"/>
      <c r="D4" s="71" t="s">
        <v>7</v>
      </c>
      <c r="E4" s="72"/>
      <c r="F4" s="72"/>
      <c r="G4" s="72"/>
      <c r="H4" s="72"/>
      <c r="I4" s="72"/>
      <c r="J4" s="72"/>
      <c r="K4" s="72"/>
      <c r="L4" s="72"/>
      <c r="M4" s="73"/>
      <c r="O4" s="71" t="s">
        <v>72</v>
      </c>
      <c r="P4" s="72"/>
      <c r="Q4" s="72"/>
      <c r="R4" s="72"/>
      <c r="S4" s="72"/>
      <c r="T4" s="72"/>
      <c r="U4" s="72"/>
      <c r="V4" s="73"/>
      <c r="W4" s="52"/>
      <c r="X4" s="75" t="s">
        <v>203</v>
      </c>
    </row>
    <row r="5" spans="1:48" x14ac:dyDescent="0.25">
      <c r="A5" s="1"/>
      <c r="B5" s="2"/>
      <c r="C5" s="3"/>
      <c r="D5" s="69" t="s">
        <v>6</v>
      </c>
      <c r="E5" s="70"/>
      <c r="F5" s="70" t="s">
        <v>8</v>
      </c>
      <c r="G5" s="70"/>
      <c r="H5" s="70" t="s">
        <v>9</v>
      </c>
      <c r="I5" s="70"/>
      <c r="J5" s="70" t="s">
        <v>10</v>
      </c>
      <c r="K5" s="70"/>
      <c r="L5" s="70" t="s">
        <v>11</v>
      </c>
      <c r="M5" s="74"/>
      <c r="O5" s="69" t="s">
        <v>12</v>
      </c>
      <c r="P5" s="70"/>
      <c r="Q5" s="70" t="s">
        <v>13</v>
      </c>
      <c r="R5" s="70"/>
      <c r="S5" s="70" t="s">
        <v>14</v>
      </c>
      <c r="T5" s="70"/>
      <c r="U5" s="70" t="s">
        <v>15</v>
      </c>
      <c r="V5" s="74"/>
      <c r="W5" s="18"/>
      <c r="X5" s="76"/>
    </row>
    <row r="6" spans="1:48" x14ac:dyDescent="0.25">
      <c r="A6" s="69" t="s">
        <v>2</v>
      </c>
      <c r="B6" s="70"/>
      <c r="C6" s="3"/>
      <c r="D6" s="1" t="s">
        <v>5</v>
      </c>
      <c r="E6" s="11">
        <f>+[1]Sheet1!$K$100</f>
        <v>1.3958333333333335E-2</v>
      </c>
      <c r="F6" s="2" t="s">
        <v>5</v>
      </c>
      <c r="G6" s="11">
        <f>+[2]Sheet1!$J$59</f>
        <v>1.6909722222222225E-2</v>
      </c>
      <c r="H6" s="2" t="s">
        <v>5</v>
      </c>
      <c r="I6" s="11">
        <v>1.6736111111111111E-2</v>
      </c>
      <c r="J6" s="2" t="s">
        <v>5</v>
      </c>
      <c r="K6" s="11">
        <f>+[3]TS2!$R$3</f>
        <v>1.5486111111111103E-2</v>
      </c>
      <c r="L6" s="2" t="s">
        <v>5</v>
      </c>
      <c r="M6" s="17">
        <v>1.3622685185185184E-2</v>
      </c>
      <c r="O6" s="1" t="s">
        <v>5</v>
      </c>
      <c r="P6" s="11">
        <f>+'[4]Holmfirth Junior Duathlon 2016'!$R$58</f>
        <v>1.4733796296296287E-2</v>
      </c>
      <c r="Q6" s="2" t="s">
        <v>5</v>
      </c>
      <c r="R6" s="11">
        <v>1.6145833333333335E-2</v>
      </c>
      <c r="S6" s="2" t="s">
        <v>5</v>
      </c>
      <c r="T6" s="11">
        <v>7.0601851851851841E-3</v>
      </c>
      <c r="U6" s="2" t="s">
        <v>5</v>
      </c>
      <c r="V6" s="17">
        <v>6.8402777777777776E-3</v>
      </c>
      <c r="W6" s="11"/>
      <c r="X6" s="76"/>
    </row>
    <row r="7" spans="1:48" ht="15.75" thickBot="1" x14ac:dyDescent="0.3">
      <c r="A7" s="1" t="s">
        <v>0</v>
      </c>
      <c r="B7" s="2" t="s">
        <v>1</v>
      </c>
      <c r="C7" s="3" t="s">
        <v>204</v>
      </c>
      <c r="D7" s="1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3" t="s">
        <v>4</v>
      </c>
      <c r="O7" s="1" t="s">
        <v>3</v>
      </c>
      <c r="P7" s="2" t="s">
        <v>4</v>
      </c>
      <c r="Q7" s="2" t="s">
        <v>3</v>
      </c>
      <c r="R7" s="2" t="s">
        <v>4</v>
      </c>
      <c r="S7" s="2" t="s">
        <v>3</v>
      </c>
      <c r="T7" s="2" t="s">
        <v>4</v>
      </c>
      <c r="U7" s="2" t="s">
        <v>3</v>
      </c>
      <c r="V7" s="3" t="s">
        <v>4</v>
      </c>
      <c r="W7" s="2"/>
      <c r="X7" s="76"/>
      <c r="Y7" s="19"/>
      <c r="Z7" s="19"/>
      <c r="AA7" s="19"/>
      <c r="AB7" s="19"/>
      <c r="AC7" s="19"/>
      <c r="AJ7" s="19"/>
      <c r="AK7" s="19"/>
      <c r="AL7" s="19"/>
      <c r="AM7" s="19"/>
    </row>
    <row r="8" spans="1:48" hidden="1" x14ac:dyDescent="0.25">
      <c r="A8" s="53" t="s">
        <v>188</v>
      </c>
      <c r="B8" s="54" t="s">
        <v>70</v>
      </c>
      <c r="C8" s="8"/>
      <c r="D8" s="28">
        <f>+[1]Sheet1!$K$100</f>
        <v>1.3958333333333335E-2</v>
      </c>
      <c r="E8" s="29">
        <f>$E$6/D8*10000</f>
        <v>10000</v>
      </c>
      <c r="F8" s="8"/>
      <c r="G8" s="29"/>
      <c r="H8" s="28">
        <v>1.6736111111111111E-2</v>
      </c>
      <c r="I8" s="29">
        <f t="shared" ref="I8:I15" si="0">$I$6/H8*10000</f>
        <v>10000</v>
      </c>
      <c r="J8" s="28">
        <f>+[3]TS2!$R$3</f>
        <v>1.5486111111111103E-2</v>
      </c>
      <c r="K8" s="29">
        <f>$K$6/J8*10000</f>
        <v>10000</v>
      </c>
      <c r="L8" s="8"/>
      <c r="M8" s="8"/>
      <c r="N8" s="8"/>
      <c r="O8" s="28">
        <f>+'[4]Holmfirth Junior Duathlon 2016'!$R$58</f>
        <v>1.4733796296296287E-2</v>
      </c>
      <c r="P8" s="29">
        <f>$P$6/O8*10000</f>
        <v>10000</v>
      </c>
      <c r="Q8" s="28">
        <v>1.6284722222222221E-2</v>
      </c>
      <c r="R8" s="29">
        <f>$R$6/Q8*10000</f>
        <v>9914.712153518125</v>
      </c>
      <c r="S8" s="28"/>
      <c r="T8" s="29"/>
      <c r="U8" s="8"/>
      <c r="V8" s="8"/>
      <c r="W8" s="8"/>
      <c r="X8" s="31">
        <v>49914.712153518121</v>
      </c>
      <c r="Y8" s="12"/>
      <c r="Z8" s="12"/>
      <c r="AA8" s="12"/>
      <c r="AB8" s="12"/>
      <c r="AC8" s="12"/>
      <c r="AD8" s="21"/>
      <c r="AE8" s="12"/>
      <c r="AF8" s="12"/>
      <c r="AG8" s="12"/>
      <c r="AH8" s="21"/>
      <c r="AJ8" s="12"/>
      <c r="AK8" s="12"/>
      <c r="AL8" s="12"/>
      <c r="AM8" s="12"/>
      <c r="AN8" s="12"/>
      <c r="AO8" s="12"/>
      <c r="AQ8" s="12"/>
      <c r="AR8" s="12"/>
      <c r="AS8" s="12"/>
      <c r="AU8" s="23"/>
      <c r="AV8" s="12"/>
    </row>
    <row r="9" spans="1:48" x14ac:dyDescent="0.25">
      <c r="A9" s="38" t="s">
        <v>112</v>
      </c>
      <c r="B9" s="39" t="s">
        <v>130</v>
      </c>
      <c r="C9" s="9">
        <v>1</v>
      </c>
      <c r="D9" s="49">
        <f>+[1]Sheet1!$K$103</f>
        <v>1.4479166666666668E-2</v>
      </c>
      <c r="E9" s="29">
        <f>$E$6/D9*10000</f>
        <v>9640.2877697841723</v>
      </c>
      <c r="F9" s="28">
        <f>+[2]Sheet1!$J$60</f>
        <v>1.6932870370370369E-2</v>
      </c>
      <c r="G9" s="29">
        <f t="shared" ref="G9:G14" si="1">$G$6/F9*10000</f>
        <v>9986.3294600136724</v>
      </c>
      <c r="H9" s="28">
        <v>1.7870370370370373E-2</v>
      </c>
      <c r="I9" s="29">
        <f t="shared" si="0"/>
        <v>9365.2849740932634</v>
      </c>
      <c r="J9" s="28"/>
      <c r="K9" s="29"/>
      <c r="L9" s="28">
        <v>1.3622685185185184E-2</v>
      </c>
      <c r="M9" s="31">
        <f>$M$6/L9*10000</f>
        <v>10000</v>
      </c>
      <c r="N9" s="2"/>
      <c r="O9" s="49">
        <f>+'[4]Holmfirth Junior Duathlon 2016'!$R$59</f>
        <v>1.4780092592592595E-2</v>
      </c>
      <c r="P9" s="29">
        <f>$P$6/O9*10000</f>
        <v>9968.6765857478385</v>
      </c>
      <c r="Q9" s="28">
        <v>1.6145833333333335E-2</v>
      </c>
      <c r="R9" s="29">
        <f>$R$6/Q9*10000</f>
        <v>10000</v>
      </c>
      <c r="S9" s="28">
        <v>7.893518518518515E-3</v>
      </c>
      <c r="T9" s="29">
        <f t="shared" ref="T9:T24" si="2">$T$6/S9*10000</f>
        <v>8944.2815249266896</v>
      </c>
      <c r="U9" s="28">
        <v>7.2800925925925915E-3</v>
      </c>
      <c r="V9" s="31">
        <f>$V$6/U9*10000</f>
        <v>9395.8664546899854</v>
      </c>
      <c r="W9" s="14"/>
      <c r="X9" s="46">
        <v>49595.29381554568</v>
      </c>
      <c r="Y9" s="12"/>
      <c r="Z9" s="12"/>
      <c r="AA9" s="12"/>
      <c r="AB9" s="12"/>
      <c r="AC9" s="12"/>
      <c r="AD9" s="21"/>
      <c r="AE9" s="12"/>
      <c r="AF9" s="12"/>
      <c r="AG9" s="12"/>
      <c r="AH9" s="21"/>
      <c r="AJ9" s="12"/>
      <c r="AK9" s="12"/>
      <c r="AL9" s="12"/>
      <c r="AM9" s="12"/>
      <c r="AN9" s="12"/>
      <c r="AO9" s="12"/>
      <c r="AQ9" s="12"/>
      <c r="AR9" s="12"/>
      <c r="AS9" s="12"/>
      <c r="AU9" s="23"/>
      <c r="AV9" s="12"/>
    </row>
    <row r="10" spans="1:48" x14ac:dyDescent="0.25">
      <c r="A10" s="40" t="s">
        <v>75</v>
      </c>
      <c r="B10" s="41" t="s">
        <v>129</v>
      </c>
      <c r="C10" s="3">
        <v>2</v>
      </c>
      <c r="D10" s="50">
        <f>+[1]Sheet1!$K$101</f>
        <v>1.4328703703703703E-2</v>
      </c>
      <c r="E10" s="14">
        <f>$E$6/D10*10000</f>
        <v>9741.5185783521829</v>
      </c>
      <c r="F10" s="11">
        <f>+[2]Sheet1!$J$59</f>
        <v>1.6909722222222225E-2</v>
      </c>
      <c r="G10" s="14">
        <f t="shared" si="1"/>
        <v>10000</v>
      </c>
      <c r="H10" s="11">
        <v>1.7349537037037038E-2</v>
      </c>
      <c r="I10" s="14">
        <f t="shared" si="0"/>
        <v>9646.4309539693131</v>
      </c>
      <c r="J10" s="11">
        <f>+[3]TS2!$R$6</f>
        <v>1.6157407407407398E-2</v>
      </c>
      <c r="K10" s="14">
        <f>$K$6/J10*10000</f>
        <v>9584.5272206303725</v>
      </c>
      <c r="L10" s="11">
        <v>1.3842592592592594E-2</v>
      </c>
      <c r="M10" s="33">
        <f>$M$6/L10*10000</f>
        <v>9841.137123745817</v>
      </c>
      <c r="N10" s="2"/>
      <c r="O10" s="50">
        <f>+'[4]Holmfirth Junior Duathlon 2016'!$R$61</f>
        <v>1.5520833333333331E-2</v>
      </c>
      <c r="P10" s="14">
        <f>$P$6/O10*10000</f>
        <v>9492.9157345264684</v>
      </c>
      <c r="Q10" s="11">
        <v>1.7557870370370373E-2</v>
      </c>
      <c r="R10" s="14">
        <f>$R$6/Q10*10000</f>
        <v>9195.7811470006582</v>
      </c>
      <c r="S10" s="11">
        <v>7.8240740740740805E-3</v>
      </c>
      <c r="T10" s="14">
        <f t="shared" si="2"/>
        <v>9023.6686390532468</v>
      </c>
      <c r="U10" s="11">
        <v>7.3148148148148148E-3</v>
      </c>
      <c r="V10" s="33">
        <f>$V$6/U10*10000</f>
        <v>9351.2658227848096</v>
      </c>
      <c r="W10" s="14"/>
      <c r="X10" s="47">
        <v>48813.61387669768</v>
      </c>
      <c r="Y10" s="12"/>
      <c r="Z10" s="12"/>
      <c r="AA10" s="12"/>
      <c r="AB10" s="12"/>
      <c r="AC10" s="12"/>
      <c r="AD10" s="21"/>
      <c r="AE10" s="12"/>
      <c r="AF10" s="12"/>
      <c r="AG10" s="12"/>
      <c r="AH10" s="21"/>
      <c r="AJ10" s="12"/>
      <c r="AK10" s="12"/>
      <c r="AL10" s="12"/>
      <c r="AM10" s="12"/>
      <c r="AN10" s="12"/>
      <c r="AO10" s="12"/>
      <c r="AQ10" s="12"/>
      <c r="AR10" s="12"/>
      <c r="AS10" s="12"/>
      <c r="AU10" s="23"/>
      <c r="AV10" s="23"/>
    </row>
    <row r="11" spans="1:48" x14ac:dyDescent="0.25">
      <c r="A11" s="40" t="s">
        <v>113</v>
      </c>
      <c r="B11" s="41" t="s">
        <v>66</v>
      </c>
      <c r="C11" s="3">
        <v>3</v>
      </c>
      <c r="D11" s="50">
        <f>+[1]Sheet1!$K$102</f>
        <v>1.4398148148148148E-2</v>
      </c>
      <c r="E11" s="14">
        <f>$E$6/D11*10000</f>
        <v>9694.5337620578794</v>
      </c>
      <c r="F11" s="11">
        <f>+[2]Sheet1!$J$66</f>
        <v>1.8888888888888889E-2</v>
      </c>
      <c r="G11" s="14">
        <f t="shared" si="1"/>
        <v>8952.2058823529424</v>
      </c>
      <c r="H11" s="11">
        <v>1.8124999999999999E-2</v>
      </c>
      <c r="I11" s="14">
        <f t="shared" si="0"/>
        <v>9233.7164750957872</v>
      </c>
      <c r="J11" s="11">
        <f>+[3]TS2!$R$5</f>
        <v>1.6041666666666662E-2</v>
      </c>
      <c r="K11" s="14">
        <f>$K$6/J11*10000</f>
        <v>9653.6796536796501</v>
      </c>
      <c r="L11" s="2"/>
      <c r="M11" s="3"/>
      <c r="N11" s="2"/>
      <c r="O11" s="50">
        <f>+'[4]Holmfirth Junior Duathlon 2016'!$R$60</f>
        <v>1.5104166666666655E-2</v>
      </c>
      <c r="P11" s="14">
        <f>$P$6/O11*10000</f>
        <v>9754.7892720306536</v>
      </c>
      <c r="Q11" s="2"/>
      <c r="R11" s="2"/>
      <c r="S11" s="11">
        <v>7.7199074074074045E-3</v>
      </c>
      <c r="T11" s="14">
        <f t="shared" si="2"/>
        <v>9145.427286356824</v>
      </c>
      <c r="U11" s="2"/>
      <c r="V11" s="3"/>
      <c r="W11" s="2"/>
      <c r="X11" s="47">
        <v>47482.146449220789</v>
      </c>
      <c r="Y11" s="12"/>
      <c r="Z11" s="12"/>
      <c r="AA11" s="12"/>
      <c r="AB11" s="12"/>
      <c r="AC11" s="12"/>
      <c r="AD11" s="21"/>
      <c r="AE11" s="12"/>
      <c r="AF11" s="12"/>
      <c r="AG11" s="12"/>
      <c r="AH11" s="21"/>
      <c r="AJ11" s="12"/>
      <c r="AK11" s="12"/>
      <c r="AL11" s="12"/>
      <c r="AM11" s="12"/>
      <c r="AN11" s="12"/>
      <c r="AO11" s="12"/>
      <c r="AQ11" s="12"/>
      <c r="AR11" s="12"/>
      <c r="AS11" s="12"/>
      <c r="AU11" s="23"/>
      <c r="AV11" s="12"/>
    </row>
    <row r="12" spans="1:48" x14ac:dyDescent="0.25">
      <c r="A12" s="40" t="s">
        <v>114</v>
      </c>
      <c r="B12" s="41" t="s">
        <v>131</v>
      </c>
      <c r="C12" s="3">
        <v>4</v>
      </c>
      <c r="D12" s="50">
        <f>+[1]Sheet1!$K$104</f>
        <v>1.4837962962962963E-2</v>
      </c>
      <c r="E12" s="14">
        <f>$E$6/D12*10000</f>
        <v>9407.1762870514831</v>
      </c>
      <c r="F12" s="11">
        <f>+[2]Sheet1!$J$61</f>
        <v>1.7523148148148149E-2</v>
      </c>
      <c r="G12" s="14">
        <f t="shared" si="1"/>
        <v>9649.9339498018508</v>
      </c>
      <c r="H12" s="11">
        <v>1.8240740740740741E-2</v>
      </c>
      <c r="I12" s="14">
        <f t="shared" si="0"/>
        <v>9175.1269035532987</v>
      </c>
      <c r="J12" s="11">
        <f>+[3]TS2!$R$7</f>
        <v>1.6643518518518516E-2</v>
      </c>
      <c r="K12" s="14">
        <f>$K$6/J12*10000</f>
        <v>9304.5897079276747</v>
      </c>
      <c r="L12" s="2"/>
      <c r="M12" s="3"/>
      <c r="N12" s="2"/>
      <c r="O12" s="50"/>
      <c r="P12" s="14"/>
      <c r="Q12" s="11">
        <v>1.8113425925925925E-2</v>
      </c>
      <c r="R12" s="14">
        <f>$R$6/Q12*10000</f>
        <v>8913.7380191693301</v>
      </c>
      <c r="S12" s="11">
        <v>7.893518518518515E-3</v>
      </c>
      <c r="T12" s="14">
        <f t="shared" si="2"/>
        <v>8944.2815249266896</v>
      </c>
      <c r="U12" s="11">
        <v>7.1412037037037043E-3</v>
      </c>
      <c r="V12" s="33">
        <f>$V$6/U12*10000</f>
        <v>9578.6061588330613</v>
      </c>
      <c r="W12" s="14"/>
      <c r="X12" s="47">
        <v>47115.433007167368</v>
      </c>
      <c r="Y12" s="12"/>
      <c r="Z12" s="12"/>
      <c r="AA12" s="12"/>
      <c r="AB12" s="12"/>
      <c r="AC12" s="12"/>
      <c r="AD12" s="21"/>
      <c r="AE12" s="12"/>
      <c r="AF12" s="12"/>
      <c r="AG12" s="12"/>
      <c r="AH12" s="21"/>
      <c r="AJ12" s="12"/>
      <c r="AK12" s="12"/>
      <c r="AL12" s="12"/>
      <c r="AM12" s="12"/>
      <c r="AN12" s="12"/>
      <c r="AO12" s="12"/>
      <c r="AQ12" s="12"/>
      <c r="AR12" s="12"/>
      <c r="AS12" s="12"/>
      <c r="AU12" s="23"/>
      <c r="AV12" s="12"/>
    </row>
    <row r="13" spans="1:48" x14ac:dyDescent="0.25">
      <c r="A13" s="40" t="s">
        <v>115</v>
      </c>
      <c r="B13" s="41" t="s">
        <v>54</v>
      </c>
      <c r="C13" s="3">
        <v>5</v>
      </c>
      <c r="D13" s="1"/>
      <c r="E13" s="14"/>
      <c r="F13" s="11">
        <f>+[2]Sheet1!$J$63</f>
        <v>1.832175925925926E-2</v>
      </c>
      <c r="G13" s="14">
        <f t="shared" si="1"/>
        <v>9229.311433986104</v>
      </c>
      <c r="H13" s="11">
        <v>1.8599537037037036E-2</v>
      </c>
      <c r="I13" s="14">
        <f t="shared" si="0"/>
        <v>8998.1331673926579</v>
      </c>
      <c r="J13" s="11">
        <f>+[3]TS2!$R$9</f>
        <v>1.680555555555556E-2</v>
      </c>
      <c r="K13" s="14">
        <f>$K$6/J13*10000</f>
        <v>9214.8760330578443</v>
      </c>
      <c r="L13" s="11">
        <v>1.4571759259259258E-2</v>
      </c>
      <c r="M13" s="33">
        <f>$M$6/L13*10000</f>
        <v>9348.6894360603656</v>
      </c>
      <c r="N13" s="2"/>
      <c r="O13" s="50"/>
      <c r="P13" s="14"/>
      <c r="Q13" s="2"/>
      <c r="R13" s="2"/>
      <c r="S13" s="11">
        <v>8.2523148148148096E-3</v>
      </c>
      <c r="T13" s="14">
        <f t="shared" si="2"/>
        <v>8555.3997194950953</v>
      </c>
      <c r="U13" s="11">
        <v>7.7662037037037031E-3</v>
      </c>
      <c r="V13" s="33">
        <f>$V$6/U13*10000</f>
        <v>8807.7496274217592</v>
      </c>
      <c r="W13" s="14"/>
      <c r="X13" s="47">
        <v>45598.759697918729</v>
      </c>
      <c r="Y13" s="12"/>
      <c r="Z13" s="12"/>
      <c r="AA13" s="12"/>
      <c r="AB13" s="12"/>
      <c r="AC13" s="12"/>
      <c r="AD13" s="21"/>
      <c r="AE13" s="12"/>
      <c r="AF13" s="12"/>
      <c r="AG13" s="12"/>
      <c r="AH13" s="21"/>
      <c r="AJ13" s="12"/>
      <c r="AK13" s="12"/>
      <c r="AL13" s="12"/>
      <c r="AM13" s="12"/>
      <c r="AN13" s="12"/>
      <c r="AO13" s="12"/>
      <c r="AQ13" s="12"/>
      <c r="AR13" s="12"/>
      <c r="AS13" s="12"/>
      <c r="AU13" s="23"/>
      <c r="AV13" s="12"/>
    </row>
    <row r="14" spans="1:48" x14ac:dyDescent="0.25">
      <c r="A14" s="40" t="s">
        <v>120</v>
      </c>
      <c r="B14" s="41" t="s">
        <v>59</v>
      </c>
      <c r="C14" s="3">
        <v>6</v>
      </c>
      <c r="D14" s="50">
        <f>+[1]Sheet1!$K$107</f>
        <v>1.5983796296296295E-2</v>
      </c>
      <c r="E14" s="14">
        <f>$E$6/D14*10000</f>
        <v>8732.8023171614786</v>
      </c>
      <c r="F14" s="11">
        <f>+[2]Sheet1!$J$64</f>
        <v>1.8402777777777778E-2</v>
      </c>
      <c r="G14" s="14">
        <f t="shared" si="1"/>
        <v>9188.6792452830196</v>
      </c>
      <c r="H14" s="11">
        <v>1.96875E-2</v>
      </c>
      <c r="I14" s="14">
        <f t="shared" si="0"/>
        <v>8500.8818342151662</v>
      </c>
      <c r="J14" s="11"/>
      <c r="K14" s="14"/>
      <c r="L14" s="2"/>
      <c r="M14" s="3"/>
      <c r="N14" s="2"/>
      <c r="O14" s="50">
        <f>+'[4]Holmfirth Junior Duathlon 2016'!$R$62</f>
        <v>1.5636574074074081E-2</v>
      </c>
      <c r="P14" s="14">
        <f>$P$6/O14*10000</f>
        <v>9422.649888971122</v>
      </c>
      <c r="Q14" s="11">
        <v>1.7326388888888888E-2</v>
      </c>
      <c r="R14" s="14">
        <f>$R$6/Q14*10000</f>
        <v>9318.6372745490989</v>
      </c>
      <c r="S14" s="11">
        <v>9.8611111111111122E-3</v>
      </c>
      <c r="T14" s="14">
        <f t="shared" si="2"/>
        <v>7159.6244131455378</v>
      </c>
      <c r="U14" s="2"/>
      <c r="V14" s="3"/>
      <c r="W14" s="2"/>
      <c r="X14" s="47">
        <v>45163.650560179885</v>
      </c>
      <c r="Y14" s="12"/>
      <c r="Z14" s="12"/>
      <c r="AA14" s="12"/>
      <c r="AB14" s="12"/>
      <c r="AC14" s="12"/>
      <c r="AD14" s="21"/>
      <c r="AE14" s="12"/>
      <c r="AF14" s="12"/>
      <c r="AG14" s="12"/>
      <c r="AH14" s="21"/>
      <c r="AJ14" s="12"/>
      <c r="AK14" s="12"/>
      <c r="AL14" s="12"/>
      <c r="AM14" s="12"/>
      <c r="AN14" s="12"/>
      <c r="AO14" s="12"/>
      <c r="AQ14" s="12"/>
      <c r="AR14" s="12"/>
      <c r="AS14" s="12"/>
      <c r="AU14" s="23"/>
      <c r="AV14" s="12"/>
    </row>
    <row r="15" spans="1:48" x14ac:dyDescent="0.25">
      <c r="A15" s="40" t="s">
        <v>117</v>
      </c>
      <c r="B15" s="41" t="s">
        <v>133</v>
      </c>
      <c r="C15" s="3">
        <v>7</v>
      </c>
      <c r="D15" s="1"/>
      <c r="E15" s="14"/>
      <c r="F15" s="2"/>
      <c r="G15" s="14"/>
      <c r="H15" s="11">
        <v>1.8657407407407407E-2</v>
      </c>
      <c r="I15" s="14">
        <f t="shared" si="0"/>
        <v>8970.2233250620338</v>
      </c>
      <c r="J15" s="11">
        <f>+[3]TS2!$R$9</f>
        <v>1.680555555555556E-2</v>
      </c>
      <c r="K15" s="14">
        <f>$K$6/J15*10000</f>
        <v>9214.8760330578443</v>
      </c>
      <c r="L15" s="11">
        <v>1.480324074074074E-2</v>
      </c>
      <c r="M15" s="33">
        <f t="shared" ref="M15:M23" si="3">$M$6/L15*10000</f>
        <v>9202.5019546520707</v>
      </c>
      <c r="N15" s="2"/>
      <c r="O15" s="50"/>
      <c r="P15" s="14"/>
      <c r="Q15" s="2"/>
      <c r="R15" s="2"/>
      <c r="S15" s="11">
        <v>8.6805555555555525E-3</v>
      </c>
      <c r="T15" s="14">
        <f t="shared" si="2"/>
        <v>8133.3333333333348</v>
      </c>
      <c r="U15" s="11">
        <v>7.5694444444444446E-3</v>
      </c>
      <c r="V15" s="33">
        <f t="shared" ref="V15:V23" si="4">$V$6/U15*10000</f>
        <v>9036.697247706421</v>
      </c>
      <c r="W15" s="14"/>
      <c r="X15" s="47">
        <v>44557.631893811704</v>
      </c>
      <c r="Y15" s="12"/>
      <c r="Z15" s="12"/>
      <c r="AA15" s="12"/>
      <c r="AB15" s="12"/>
      <c r="AC15" s="12"/>
      <c r="AD15" s="21"/>
      <c r="AE15" s="12"/>
      <c r="AF15" s="12"/>
      <c r="AG15" s="12"/>
      <c r="AH15" s="21"/>
      <c r="AJ15" s="12"/>
      <c r="AK15" s="12"/>
      <c r="AL15" s="12"/>
      <c r="AM15" s="12"/>
      <c r="AN15" s="12"/>
      <c r="AO15" s="12"/>
      <c r="AQ15" s="12"/>
      <c r="AR15" s="12"/>
      <c r="AS15" s="12"/>
      <c r="AU15" s="23"/>
      <c r="AV15" s="12"/>
    </row>
    <row r="16" spans="1:48" x14ac:dyDescent="0.25">
      <c r="A16" s="40" t="s">
        <v>118</v>
      </c>
      <c r="B16" s="41" t="s">
        <v>26</v>
      </c>
      <c r="C16" s="3">
        <v>8</v>
      </c>
      <c r="D16" s="50">
        <f>+[1]Sheet1!$K$105</f>
        <v>1.5196759259259259E-2</v>
      </c>
      <c r="E16" s="14">
        <f>$E$6/D16*10000</f>
        <v>9185.0723533891869</v>
      </c>
      <c r="F16" s="11">
        <f>+[2]Sheet1!$J$67</f>
        <v>1.9166666666666669E-2</v>
      </c>
      <c r="G16" s="14">
        <f>$G$6/F16*10000</f>
        <v>8822.463768115942</v>
      </c>
      <c r="H16" s="2"/>
      <c r="I16" s="2"/>
      <c r="J16" s="11"/>
      <c r="K16" s="14"/>
      <c r="L16" s="11">
        <v>1.556712962962963E-2</v>
      </c>
      <c r="M16" s="33">
        <f t="shared" si="3"/>
        <v>8750.9293680297378</v>
      </c>
      <c r="N16" s="2"/>
      <c r="O16" s="50">
        <f>+'[4]Holmfirth Junior Duathlon 2016'!$R$66</f>
        <v>1.7314814814814797E-2</v>
      </c>
      <c r="P16" s="14">
        <f>$P$6/O16*10000</f>
        <v>8509.3582887700577</v>
      </c>
      <c r="Q16" s="11">
        <v>1.9305555555555555E-2</v>
      </c>
      <c r="R16" s="14">
        <f>$R$6/Q16*10000</f>
        <v>8363.3093525179866</v>
      </c>
      <c r="S16" s="11">
        <v>9.0162037037036999E-3</v>
      </c>
      <c r="T16" s="14">
        <f t="shared" si="2"/>
        <v>7830.5519897304257</v>
      </c>
      <c r="U16" s="11">
        <v>7.9745370370370369E-3</v>
      </c>
      <c r="V16" s="33">
        <f t="shared" si="4"/>
        <v>8577.6487663280113</v>
      </c>
      <c r="W16" s="14"/>
      <c r="X16" s="47">
        <v>43845.472544632939</v>
      </c>
      <c r="Y16" s="12"/>
      <c r="Z16" s="12"/>
      <c r="AA16" s="12"/>
      <c r="AB16" s="12"/>
      <c r="AC16" s="12"/>
      <c r="AD16" s="21"/>
      <c r="AE16" s="12"/>
      <c r="AF16" s="12"/>
      <c r="AG16" s="12"/>
      <c r="AH16" s="21"/>
      <c r="AJ16" s="12"/>
      <c r="AK16" s="12"/>
      <c r="AL16" s="12"/>
      <c r="AM16" s="12"/>
      <c r="AN16" s="12"/>
      <c r="AO16" s="12"/>
      <c r="AQ16" s="12"/>
      <c r="AR16" s="12"/>
      <c r="AS16" s="12"/>
      <c r="AU16" s="23"/>
      <c r="AV16" s="12"/>
    </row>
    <row r="17" spans="1:48" x14ac:dyDescent="0.25">
      <c r="A17" s="40" t="s">
        <v>116</v>
      </c>
      <c r="B17" s="41" t="s">
        <v>132</v>
      </c>
      <c r="C17" s="3">
        <v>9</v>
      </c>
      <c r="D17" s="50">
        <f>+[1]Sheet1!$K$109</f>
        <v>1.6053240740740739E-2</v>
      </c>
      <c r="E17" s="14">
        <f>$E$6/D17*10000</f>
        <v>8695.0252343186748</v>
      </c>
      <c r="F17" s="2"/>
      <c r="G17" s="14"/>
      <c r="H17" s="11">
        <v>2.056712962962963E-2</v>
      </c>
      <c r="I17" s="14">
        <f>$I$6/H17*10000</f>
        <v>8137.3100731570057</v>
      </c>
      <c r="J17" s="11">
        <f>+[3]TS2!$R$12</f>
        <v>1.7986111111111105E-2</v>
      </c>
      <c r="K17" s="14">
        <f>$K$6/J17*10000</f>
        <v>8610.0386100386077</v>
      </c>
      <c r="L17" s="11">
        <v>1.5138888888888889E-2</v>
      </c>
      <c r="M17" s="33">
        <f t="shared" si="3"/>
        <v>8998.470948012231</v>
      </c>
      <c r="N17" s="2"/>
      <c r="O17" s="50"/>
      <c r="P17" s="14"/>
      <c r="Q17" s="2"/>
      <c r="R17" s="2"/>
      <c r="S17" s="11">
        <v>8.6689814814814789E-3</v>
      </c>
      <c r="T17" s="14">
        <f t="shared" si="2"/>
        <v>8144.1922563417902</v>
      </c>
      <c r="U17" s="11">
        <v>7.8009259259259256E-3</v>
      </c>
      <c r="V17" s="33">
        <f t="shared" si="4"/>
        <v>8768.5459940652818</v>
      </c>
      <c r="W17" s="14"/>
      <c r="X17" s="47">
        <v>43216.273042776585</v>
      </c>
      <c r="Y17" s="12"/>
      <c r="Z17" s="12"/>
      <c r="AA17" s="12"/>
      <c r="AB17" s="12"/>
      <c r="AC17" s="12"/>
      <c r="AD17" s="21"/>
      <c r="AE17" s="12"/>
      <c r="AF17" s="12"/>
      <c r="AG17" s="12"/>
      <c r="AH17" s="21"/>
      <c r="AJ17" s="12"/>
      <c r="AK17" s="12"/>
      <c r="AL17" s="12"/>
      <c r="AM17" s="12"/>
      <c r="AN17" s="12"/>
      <c r="AO17" s="12"/>
      <c r="AQ17" s="12"/>
      <c r="AR17" s="12"/>
      <c r="AS17" s="12"/>
      <c r="AU17" s="23"/>
      <c r="AV17" s="12"/>
    </row>
    <row r="18" spans="1:48" x14ac:dyDescent="0.25">
      <c r="A18" s="40" t="s">
        <v>117</v>
      </c>
      <c r="B18" s="41" t="s">
        <v>127</v>
      </c>
      <c r="C18" s="3">
        <v>10</v>
      </c>
      <c r="D18" s="1"/>
      <c r="E18" s="14"/>
      <c r="F18" s="2"/>
      <c r="G18" s="14"/>
      <c r="H18" s="11">
        <v>2.1168981481481483E-2</v>
      </c>
      <c r="I18" s="14">
        <f>$I$6/H18*10000</f>
        <v>7905.9595407326397</v>
      </c>
      <c r="J18" s="11">
        <f>+[3]TS2!$R$11</f>
        <v>1.7731481481481487E-2</v>
      </c>
      <c r="K18" s="14">
        <f>$K$6/J18*10000</f>
        <v>8733.6814621409849</v>
      </c>
      <c r="L18" s="11">
        <v>1.4675925925925926E-2</v>
      </c>
      <c r="M18" s="33">
        <f t="shared" si="3"/>
        <v>9282.3343848580425</v>
      </c>
      <c r="N18" s="2"/>
      <c r="O18" s="50"/>
      <c r="P18" s="14"/>
      <c r="Q18" s="2"/>
      <c r="R18" s="2"/>
      <c r="S18" s="11">
        <v>8.7037037037037066E-3</v>
      </c>
      <c r="T18" s="14">
        <f t="shared" si="2"/>
        <v>8111.7021276595706</v>
      </c>
      <c r="U18" s="11">
        <v>7.7662037037037031E-3</v>
      </c>
      <c r="V18" s="33">
        <f t="shared" si="4"/>
        <v>8807.7496274217592</v>
      </c>
      <c r="W18" s="14"/>
      <c r="X18" s="47">
        <v>42841.427142813001</v>
      </c>
      <c r="Y18" s="12"/>
      <c r="Z18" s="12"/>
      <c r="AA18" s="12"/>
      <c r="AB18" s="12"/>
      <c r="AC18" s="12"/>
      <c r="AD18" s="21"/>
      <c r="AE18" s="12"/>
      <c r="AF18" s="12"/>
      <c r="AG18" s="12"/>
      <c r="AH18" s="21"/>
      <c r="AJ18" s="12"/>
      <c r="AK18" s="12"/>
      <c r="AL18" s="12"/>
      <c r="AM18" s="12"/>
      <c r="AN18" s="12"/>
      <c r="AO18" s="12"/>
      <c r="AQ18" s="12"/>
      <c r="AR18" s="12"/>
      <c r="AS18" s="12"/>
      <c r="AU18" s="23"/>
      <c r="AV18" s="12"/>
    </row>
    <row r="19" spans="1:48" x14ac:dyDescent="0.25">
      <c r="A19" s="40" t="s">
        <v>42</v>
      </c>
      <c r="B19" s="41" t="s">
        <v>56</v>
      </c>
      <c r="C19" s="3">
        <v>11</v>
      </c>
      <c r="D19" s="1"/>
      <c r="E19" s="14"/>
      <c r="F19" s="11">
        <f>+[2]Sheet1!$J$68</f>
        <v>0.02</v>
      </c>
      <c r="G19" s="14">
        <f>$G$6/F19*10000</f>
        <v>8454.8611111111131</v>
      </c>
      <c r="H19" s="11">
        <v>2.1701388888888892E-2</v>
      </c>
      <c r="I19" s="14">
        <f>$I$6/H19*10000</f>
        <v>7711.9999999999991</v>
      </c>
      <c r="J19" s="11">
        <f>+[3]TS2!$R$15</f>
        <v>1.9293981481481481E-2</v>
      </c>
      <c r="K19" s="14">
        <f>$K$6/J19*10000</f>
        <v>8026.3947210557853</v>
      </c>
      <c r="L19" s="11">
        <v>1.5578703703703704E-2</v>
      </c>
      <c r="M19" s="33">
        <f t="shared" si="3"/>
        <v>8744.4279346210988</v>
      </c>
      <c r="N19" s="2"/>
      <c r="O19" s="50">
        <f>+'[4]Holmfirth Junior Duathlon 2016'!$R$68</f>
        <v>1.7650462962962965E-2</v>
      </c>
      <c r="P19" s="14">
        <f>$P$6/O19*10000</f>
        <v>8347.5409836065501</v>
      </c>
      <c r="Q19" s="11">
        <v>1.9780092592592592E-2</v>
      </c>
      <c r="R19" s="14">
        <f>$R$6/Q19*10000</f>
        <v>8162.668227033354</v>
      </c>
      <c r="S19" s="11">
        <v>9.3518518518518473E-3</v>
      </c>
      <c r="T19" s="14">
        <f t="shared" si="2"/>
        <v>7549.5049504950521</v>
      </c>
      <c r="U19" s="11">
        <v>8.4375000000000006E-3</v>
      </c>
      <c r="V19" s="33">
        <f t="shared" si="4"/>
        <v>8106.9958847736625</v>
      </c>
      <c r="W19" s="14"/>
      <c r="X19" s="47">
        <v>41735.892977427902</v>
      </c>
      <c r="Y19" s="12"/>
      <c r="Z19" s="12"/>
      <c r="AA19" s="12"/>
      <c r="AB19" s="12"/>
      <c r="AC19" s="12"/>
      <c r="AD19" s="21"/>
      <c r="AE19" s="12"/>
      <c r="AF19" s="12"/>
      <c r="AG19" s="12"/>
      <c r="AH19" s="21"/>
      <c r="AJ19" s="12"/>
      <c r="AK19" s="12"/>
      <c r="AL19" s="12"/>
      <c r="AM19" s="12"/>
      <c r="AN19" s="12"/>
      <c r="AO19" s="12"/>
      <c r="AQ19" s="12"/>
      <c r="AR19" s="12"/>
      <c r="AS19" s="12"/>
      <c r="AU19" s="23"/>
      <c r="AV19" s="12"/>
    </row>
    <row r="20" spans="1:48" x14ac:dyDescent="0.25">
      <c r="A20" s="40" t="s">
        <v>119</v>
      </c>
      <c r="B20" s="41" t="s">
        <v>134</v>
      </c>
      <c r="C20" s="3">
        <v>12</v>
      </c>
      <c r="D20" s="1"/>
      <c r="E20" s="14"/>
      <c r="F20" s="11">
        <f>+[2]Sheet1!$J$70</f>
        <v>2.0752314814814814E-2</v>
      </c>
      <c r="G20" s="14">
        <f>$G$6/F20*10000</f>
        <v>8148.3547127718921</v>
      </c>
      <c r="H20" s="11">
        <v>2.1875000000000002E-2</v>
      </c>
      <c r="I20" s="14">
        <f>$I$6/H20*10000</f>
        <v>7650.7936507936502</v>
      </c>
      <c r="J20" s="11"/>
      <c r="K20" s="14"/>
      <c r="L20" s="11">
        <v>1.6921296296296299E-2</v>
      </c>
      <c r="M20" s="33">
        <f t="shared" si="3"/>
        <v>8050.6155950752382</v>
      </c>
      <c r="N20" s="2"/>
      <c r="O20" s="50">
        <f>+'[4]Holmfirth Junior Duathlon 2016'!$R$70</f>
        <v>1.7997685185185186E-2</v>
      </c>
      <c r="P20" s="14">
        <f>$P$6/O20*10000</f>
        <v>8186.4951768488691</v>
      </c>
      <c r="Q20" s="11">
        <v>1.9131944444444444E-2</v>
      </c>
      <c r="R20" s="14">
        <f>$R$6/Q20*10000</f>
        <v>8439.2014519056265</v>
      </c>
      <c r="S20" s="11">
        <v>9.8263888888888914E-3</v>
      </c>
      <c r="T20" s="14">
        <f t="shared" si="2"/>
        <v>7184.9234393403967</v>
      </c>
      <c r="U20" s="11">
        <v>9.4444444444444445E-3</v>
      </c>
      <c r="V20" s="33">
        <f t="shared" si="4"/>
        <v>7242.6470588235288</v>
      </c>
      <c r="W20" s="14"/>
      <c r="X20" s="47">
        <v>40475.460587395282</v>
      </c>
      <c r="Y20" s="12"/>
      <c r="Z20" s="12"/>
      <c r="AA20" s="12"/>
      <c r="AB20" s="12"/>
      <c r="AC20" s="12"/>
      <c r="AD20" s="21"/>
      <c r="AE20" s="12"/>
      <c r="AF20" s="12"/>
      <c r="AG20" s="12"/>
      <c r="AH20" s="21"/>
      <c r="AJ20" s="12"/>
      <c r="AK20" s="12"/>
      <c r="AL20" s="12"/>
      <c r="AM20" s="12"/>
      <c r="AN20" s="12"/>
      <c r="AO20" s="12"/>
      <c r="AQ20" s="12"/>
      <c r="AR20" s="12"/>
      <c r="AS20" s="12"/>
      <c r="AU20" s="23"/>
      <c r="AV20" s="12"/>
    </row>
    <row r="21" spans="1:48" x14ac:dyDescent="0.25">
      <c r="A21" s="40" t="s">
        <v>125</v>
      </c>
      <c r="B21" s="41" t="s">
        <v>138</v>
      </c>
      <c r="C21" s="3">
        <v>13</v>
      </c>
      <c r="D21" s="1"/>
      <c r="E21" s="14"/>
      <c r="F21" s="11">
        <f>+[2]Sheet1!$J$71</f>
        <v>2.1006944444444443E-2</v>
      </c>
      <c r="G21" s="14">
        <f>$G$6/F21*10000</f>
        <v>8049.5867768595062</v>
      </c>
      <c r="H21" s="2"/>
      <c r="I21" s="2"/>
      <c r="J21" s="11">
        <f>+[3]TS2!$R$17</f>
        <v>2.0520833333333321E-2</v>
      </c>
      <c r="K21" s="14">
        <f t="shared" ref="K21:K28" si="5">$K$6/J21*10000</f>
        <v>7546.5313028764813</v>
      </c>
      <c r="L21" s="11">
        <v>1.7881944444444443E-2</v>
      </c>
      <c r="M21" s="33">
        <f t="shared" si="3"/>
        <v>7618.1229773462774</v>
      </c>
      <c r="N21" s="2"/>
      <c r="O21" s="50">
        <f>+'[4]Holmfirth Junior Duathlon 2016'!$R$69</f>
        <v>1.788194444444445E-2</v>
      </c>
      <c r="P21" s="14">
        <f>$P$6/O21*10000</f>
        <v>8239.4822006472405</v>
      </c>
      <c r="Q21" s="11">
        <v>2.0462962962962964E-2</v>
      </c>
      <c r="R21" s="14">
        <f>$R$6/Q21*10000</f>
        <v>7890.2714932126701</v>
      </c>
      <c r="S21" s="11">
        <v>1.0763888888888892E-2</v>
      </c>
      <c r="T21" s="14">
        <f t="shared" si="2"/>
        <v>6559.1397849462328</v>
      </c>
      <c r="U21" s="11">
        <v>9.8379629629629633E-3</v>
      </c>
      <c r="V21" s="33">
        <f t="shared" si="4"/>
        <v>6952.9411764705874</v>
      </c>
      <c r="W21" s="14"/>
      <c r="X21" s="47">
        <v>39343.994750942176</v>
      </c>
      <c r="Y21" s="12"/>
      <c r="Z21" s="12"/>
      <c r="AA21" s="12"/>
      <c r="AB21" s="12"/>
      <c r="AC21" s="12"/>
      <c r="AD21" s="21"/>
      <c r="AE21" s="12"/>
      <c r="AF21" s="12"/>
      <c r="AG21" s="12"/>
      <c r="AH21" s="21"/>
      <c r="AJ21" s="12"/>
      <c r="AK21" s="12"/>
      <c r="AL21" s="12"/>
      <c r="AM21" s="12"/>
      <c r="AN21" s="12"/>
      <c r="AO21" s="12"/>
      <c r="AQ21" s="12"/>
      <c r="AR21" s="12"/>
      <c r="AS21" s="12"/>
      <c r="AU21" s="23"/>
      <c r="AV21" s="12"/>
    </row>
    <row r="22" spans="1:48" x14ac:dyDescent="0.25">
      <c r="A22" s="40" t="s">
        <v>123</v>
      </c>
      <c r="B22" s="41" t="s">
        <v>136</v>
      </c>
      <c r="C22" s="3">
        <v>14</v>
      </c>
      <c r="D22" s="50">
        <f>+[1]Sheet1!$K$113</f>
        <v>1.7928240740740741E-2</v>
      </c>
      <c r="E22" s="14">
        <f>$E$6/D22*10000</f>
        <v>7785.6681730148493</v>
      </c>
      <c r="F22" s="2"/>
      <c r="G22" s="14"/>
      <c r="H22" s="11">
        <v>2.2407407407407407E-2</v>
      </c>
      <c r="I22" s="14">
        <f>$I$6/H22*10000</f>
        <v>7469.0082644628101</v>
      </c>
      <c r="J22" s="11">
        <f>+[3]TS2!$R$19</f>
        <v>2.0682870370370379E-2</v>
      </c>
      <c r="K22" s="14">
        <f t="shared" si="5"/>
        <v>7487.4090654728516</v>
      </c>
      <c r="L22" s="11">
        <v>1.7430555555555557E-2</v>
      </c>
      <c r="M22" s="33">
        <f t="shared" si="3"/>
        <v>7815.4050464807424</v>
      </c>
      <c r="N22" s="2"/>
      <c r="O22" s="50">
        <f>+'[4]Holmfirth Junior Duathlon 2016'!$R$71</f>
        <v>1.8020833333333319E-2</v>
      </c>
      <c r="P22" s="14">
        <f>$P$6/O22*10000</f>
        <v>8175.979447655749</v>
      </c>
      <c r="Q22" s="2"/>
      <c r="R22" s="2"/>
      <c r="S22" s="11">
        <v>1.0462962962962959E-2</v>
      </c>
      <c r="T22" s="14">
        <f t="shared" si="2"/>
        <v>6747.7876106194708</v>
      </c>
      <c r="U22" s="11">
        <v>8.9583333333333338E-3</v>
      </c>
      <c r="V22" s="33">
        <f t="shared" si="4"/>
        <v>7635.6589147286813</v>
      </c>
      <c r="W22" s="14"/>
      <c r="X22" s="47">
        <v>38900.120647352873</v>
      </c>
      <c r="Y22" s="12"/>
      <c r="Z22" s="12"/>
      <c r="AA22" s="12"/>
      <c r="AB22" s="12"/>
      <c r="AC22" s="12"/>
      <c r="AD22" s="21"/>
      <c r="AE22" s="12"/>
      <c r="AF22" s="12"/>
      <c r="AG22" s="12"/>
      <c r="AH22" s="21"/>
      <c r="AJ22" s="12"/>
      <c r="AK22" s="12"/>
      <c r="AL22" s="12"/>
      <c r="AM22" s="12"/>
      <c r="AN22" s="12"/>
      <c r="AO22" s="12"/>
      <c r="AQ22" s="12"/>
      <c r="AR22" s="12"/>
      <c r="AS22" s="12"/>
      <c r="AU22" s="23"/>
      <c r="AV22" s="12"/>
    </row>
    <row r="23" spans="1:48" x14ac:dyDescent="0.25">
      <c r="A23" s="40" t="s">
        <v>124</v>
      </c>
      <c r="B23" s="41" t="s">
        <v>137</v>
      </c>
      <c r="C23" s="3">
        <v>15</v>
      </c>
      <c r="D23" s="1"/>
      <c r="E23" s="14"/>
      <c r="F23" s="11">
        <f>+[2]Sheet1!$J$73</f>
        <v>2.2511574074074073E-2</v>
      </c>
      <c r="G23" s="14">
        <f>$G$6/F23*10000</f>
        <v>7511.5681233933183</v>
      </c>
      <c r="H23" s="11">
        <v>2.4305555555555556E-2</v>
      </c>
      <c r="I23" s="14">
        <f>$I$6/H23*10000</f>
        <v>6885.7142857142862</v>
      </c>
      <c r="J23" s="11">
        <f>+[3]TS2!$R$22</f>
        <v>2.2071759259259249E-2</v>
      </c>
      <c r="K23" s="14">
        <f t="shared" si="5"/>
        <v>7016.2558993183011</v>
      </c>
      <c r="L23" s="11">
        <v>1.8136574074074072E-2</v>
      </c>
      <c r="M23" s="33">
        <f t="shared" si="3"/>
        <v>7511.167836630505</v>
      </c>
      <c r="N23" s="2"/>
      <c r="O23" s="50">
        <f>+'[4]Holmfirth Junior Duathlon 2016'!$R$67</f>
        <v>1.741898148148148E-2</v>
      </c>
      <c r="P23" s="14">
        <f>$P$6/O23*10000</f>
        <v>8458.4717607973362</v>
      </c>
      <c r="Q23" s="11">
        <v>1.9768518518518515E-2</v>
      </c>
      <c r="R23" s="14">
        <f>$R$6/Q23*10000</f>
        <v>8167.4473067915706</v>
      </c>
      <c r="S23" s="11">
        <v>1.0555555555555554E-2</v>
      </c>
      <c r="T23" s="14">
        <f t="shared" si="2"/>
        <v>6688.5964912280706</v>
      </c>
      <c r="U23" s="11">
        <v>9.5023148148148159E-3</v>
      </c>
      <c r="V23" s="33">
        <f t="shared" si="4"/>
        <v>7198.5383678440921</v>
      </c>
      <c r="W23" s="14"/>
      <c r="X23" s="47">
        <v>38664.910926931028</v>
      </c>
      <c r="Y23" s="12"/>
      <c r="Z23" s="12"/>
      <c r="AA23" s="12"/>
      <c r="AB23" s="12"/>
      <c r="AC23" s="12"/>
      <c r="AD23" s="21"/>
      <c r="AE23" s="12"/>
      <c r="AF23" s="12"/>
      <c r="AG23" s="12"/>
      <c r="AH23" s="21"/>
      <c r="AJ23" s="12"/>
      <c r="AK23" s="12"/>
      <c r="AL23" s="12"/>
      <c r="AM23" s="12"/>
      <c r="AN23" s="12"/>
      <c r="AO23" s="12"/>
      <c r="AQ23" s="12"/>
      <c r="AR23" s="12"/>
      <c r="AS23" s="12"/>
      <c r="AU23" s="23"/>
      <c r="AV23" s="12"/>
    </row>
    <row r="24" spans="1:48" x14ac:dyDescent="0.25">
      <c r="A24" s="40" t="s">
        <v>80</v>
      </c>
      <c r="B24" s="41" t="s">
        <v>135</v>
      </c>
      <c r="C24" s="3">
        <v>16</v>
      </c>
      <c r="D24" s="50">
        <f>+[1]Sheet1!$K$112</f>
        <v>1.7847222222222223E-2</v>
      </c>
      <c r="E24" s="14">
        <f>$E$6/D24*10000</f>
        <v>7821.0116731517519</v>
      </c>
      <c r="F24" s="11">
        <f>+[2]Sheet1!$J$72</f>
        <v>2.2152777777777775E-2</v>
      </c>
      <c r="G24" s="14">
        <f>$G$6/F24*10000</f>
        <v>7633.2288401253945</v>
      </c>
      <c r="H24" s="11">
        <v>2.224537037037037E-2</v>
      </c>
      <c r="I24" s="14">
        <f>$I$6/H24*10000</f>
        <v>7523.4131113423518</v>
      </c>
      <c r="J24" s="11">
        <f>+[3]TS2!$R$18</f>
        <v>2.0601851851851843E-2</v>
      </c>
      <c r="K24" s="14">
        <f t="shared" si="5"/>
        <v>7516.8539325842685</v>
      </c>
      <c r="L24" s="2"/>
      <c r="M24" s="3"/>
      <c r="N24" s="2"/>
      <c r="O24" s="50"/>
      <c r="P24" s="14"/>
      <c r="Q24" s="2"/>
      <c r="R24" s="2"/>
      <c r="S24" s="11">
        <v>9.9537037037037007E-3</v>
      </c>
      <c r="T24" s="14">
        <f t="shared" si="2"/>
        <v>7093.0232558139551</v>
      </c>
      <c r="U24" s="2"/>
      <c r="V24" s="3"/>
      <c r="W24" s="2"/>
      <c r="X24" s="47">
        <v>37587.530813017715</v>
      </c>
      <c r="Y24" s="12"/>
      <c r="Z24" s="12"/>
      <c r="AA24" s="12"/>
      <c r="AB24" s="12"/>
      <c r="AC24" s="12"/>
      <c r="AD24" s="21"/>
      <c r="AE24" s="12"/>
      <c r="AF24" s="12"/>
      <c r="AG24" s="12"/>
      <c r="AH24" s="21"/>
      <c r="AJ24" s="12"/>
      <c r="AK24" s="12"/>
      <c r="AL24" s="12"/>
      <c r="AM24" s="12"/>
      <c r="AN24" s="12"/>
      <c r="AO24" s="12"/>
      <c r="AQ24" s="12"/>
      <c r="AR24" s="12"/>
      <c r="AS24" s="12"/>
      <c r="AU24" s="23"/>
      <c r="AV24" s="12"/>
    </row>
    <row r="25" spans="1:48" x14ac:dyDescent="0.25">
      <c r="A25" s="40" t="str">
        <f>+[3]TS2!$E$8</f>
        <v>Shipley</v>
      </c>
      <c r="B25" s="41" t="str">
        <f>+[3]TS2!$F$8</f>
        <v>Emma</v>
      </c>
      <c r="C25" s="3">
        <v>17</v>
      </c>
      <c r="D25" s="50">
        <f>+[1]Sheet1!$K$106</f>
        <v>1.5381944444444443E-2</v>
      </c>
      <c r="E25" s="14">
        <f>$E$6/D25*10000</f>
        <v>9074.4920993228006</v>
      </c>
      <c r="F25" s="11">
        <f>+[2]Sheet1!$J$62</f>
        <v>1.7812499999999998E-2</v>
      </c>
      <c r="G25" s="14">
        <f>$G$6/F25*10000</f>
        <v>9493.1773879142329</v>
      </c>
      <c r="H25" s="11">
        <v>1.8796296296296297E-2</v>
      </c>
      <c r="I25" s="14">
        <f>$I$6/H25*10000</f>
        <v>8903.9408866995072</v>
      </c>
      <c r="J25" s="11">
        <f>+[3]TS2!$R$8</f>
        <v>1.6770833333333332E-2</v>
      </c>
      <c r="K25" s="14">
        <f t="shared" si="5"/>
        <v>9233.9544513457513</v>
      </c>
      <c r="L25" s="2"/>
      <c r="M25" s="3"/>
      <c r="N25" s="2"/>
      <c r="O25" s="50"/>
      <c r="P25" s="14"/>
      <c r="Q25" s="11"/>
      <c r="R25" s="14"/>
      <c r="S25" s="11"/>
      <c r="T25" s="14"/>
      <c r="U25" s="2"/>
      <c r="V25" s="3"/>
      <c r="W25" s="2"/>
      <c r="X25" s="47">
        <v>36705.564825282294</v>
      </c>
      <c r="Y25" s="12"/>
      <c r="Z25" s="12"/>
      <c r="AA25" s="12"/>
      <c r="AB25" s="12"/>
      <c r="AC25" s="12"/>
      <c r="AD25" s="21"/>
      <c r="AE25" s="12"/>
      <c r="AF25" s="12"/>
      <c r="AG25" s="12"/>
      <c r="AH25" s="21"/>
      <c r="AJ25" s="12"/>
      <c r="AK25" s="12"/>
      <c r="AL25" s="12"/>
      <c r="AM25" s="12"/>
      <c r="AN25" s="12"/>
      <c r="AO25" s="12"/>
      <c r="AQ25" s="12"/>
      <c r="AR25" s="12"/>
      <c r="AS25" s="12"/>
      <c r="AU25" s="23"/>
      <c r="AV25" s="12"/>
    </row>
    <row r="26" spans="1:48" x14ac:dyDescent="0.25">
      <c r="A26" s="40" t="s">
        <v>52</v>
      </c>
      <c r="B26" s="41" t="s">
        <v>139</v>
      </c>
      <c r="C26" s="3">
        <v>18</v>
      </c>
      <c r="D26" s="1"/>
      <c r="E26" s="14"/>
      <c r="F26" s="11">
        <f>+[2]Sheet1!$J$76</f>
        <v>2.4004629629629629E-2</v>
      </c>
      <c r="G26" s="14">
        <f>$G$6/F26*10000</f>
        <v>7044.3587270973976</v>
      </c>
      <c r="H26" s="11">
        <v>2.462962962962963E-2</v>
      </c>
      <c r="I26" s="14">
        <f>$I$6/H26*10000</f>
        <v>6795.1127819548874</v>
      </c>
      <c r="J26" s="11">
        <f>+[3]TS2!$R$23</f>
        <v>2.2291666666666668E-2</v>
      </c>
      <c r="K26" s="14">
        <f t="shared" si="5"/>
        <v>6947.040498442364</v>
      </c>
      <c r="L26" s="2"/>
      <c r="M26" s="3"/>
      <c r="N26" s="2"/>
      <c r="O26" s="50"/>
      <c r="P26" s="14"/>
      <c r="Q26" s="2"/>
      <c r="R26" s="2"/>
      <c r="S26" s="11">
        <v>1.1030092592592591E-2</v>
      </c>
      <c r="T26" s="14">
        <f>$T$6/S26*10000</f>
        <v>6400.8394543546683</v>
      </c>
      <c r="U26" s="2"/>
      <c r="V26" s="3"/>
      <c r="W26" s="2"/>
      <c r="X26" s="47">
        <v>27187.351461849314</v>
      </c>
      <c r="Y26" s="12"/>
      <c r="Z26" s="12"/>
      <c r="AA26" s="12"/>
      <c r="AB26" s="12"/>
      <c r="AC26" s="12"/>
      <c r="AD26" s="21"/>
      <c r="AE26" s="12"/>
      <c r="AF26" s="12"/>
      <c r="AG26" s="12"/>
      <c r="AH26" s="21"/>
      <c r="AJ26" s="12"/>
      <c r="AK26" s="12"/>
      <c r="AL26" s="12"/>
      <c r="AM26" s="12"/>
      <c r="AN26" s="12"/>
      <c r="AO26" s="12"/>
      <c r="AQ26" s="12"/>
      <c r="AR26" s="12"/>
      <c r="AS26" s="12"/>
      <c r="AU26" s="23"/>
      <c r="AV26" s="12"/>
    </row>
    <row r="27" spans="1:48" x14ac:dyDescent="0.25">
      <c r="A27" s="40" t="str">
        <f>+[3]TS2!$E$13</f>
        <v>Buttery</v>
      </c>
      <c r="B27" s="41" t="str">
        <f>+[3]TS2!$F$13</f>
        <v>Ella</v>
      </c>
      <c r="C27" s="3">
        <v>19</v>
      </c>
      <c r="D27" s="50">
        <f>+[1]Sheet1!$K$110</f>
        <v>1.6898148148148148E-2</v>
      </c>
      <c r="E27" s="14">
        <f>$E$6/D27*10000</f>
        <v>8260.2739726027412</v>
      </c>
      <c r="F27" s="2"/>
      <c r="G27" s="14"/>
      <c r="H27" s="2"/>
      <c r="I27" s="2"/>
      <c r="J27" s="11">
        <f>+[3]TS2!$R$13</f>
        <v>1.8622685185185187E-2</v>
      </c>
      <c r="K27" s="14">
        <f t="shared" si="5"/>
        <v>8315.7240522063348</v>
      </c>
      <c r="L27" s="11">
        <v>1.6643518518518519E-2</v>
      </c>
      <c r="M27" s="33">
        <f>$M$6/L27*10000</f>
        <v>8184.9791376912362</v>
      </c>
      <c r="N27" s="2"/>
      <c r="O27" s="50"/>
      <c r="P27" s="14"/>
      <c r="Q27" s="2"/>
      <c r="R27" s="2"/>
      <c r="S27" s="11"/>
      <c r="T27" s="14"/>
      <c r="U27" s="2"/>
      <c r="V27" s="3"/>
      <c r="W27" s="2"/>
      <c r="X27" s="47">
        <v>24760.977162500312</v>
      </c>
      <c r="Y27" s="12"/>
      <c r="Z27" s="12"/>
      <c r="AA27" s="12"/>
      <c r="AB27" s="12"/>
      <c r="AC27" s="12"/>
      <c r="AD27" s="21"/>
      <c r="AE27" s="12"/>
      <c r="AF27" s="12"/>
      <c r="AG27" s="12"/>
      <c r="AH27" s="21"/>
      <c r="AJ27" s="12"/>
      <c r="AK27" s="12"/>
      <c r="AL27" s="12"/>
      <c r="AM27" s="12"/>
      <c r="AN27" s="12"/>
      <c r="AO27" s="12"/>
      <c r="AQ27" s="12"/>
      <c r="AR27" s="12"/>
      <c r="AS27" s="12"/>
      <c r="AU27" s="23"/>
      <c r="AV27" s="12"/>
    </row>
    <row r="28" spans="1:48" ht="15.75" thickBot="1" x14ac:dyDescent="0.3">
      <c r="A28" s="44" t="str">
        <f>+[3]TS2!$E$14</f>
        <v>Rathmell</v>
      </c>
      <c r="B28" s="45" t="str">
        <f>+[3]TS2!$F$14</f>
        <v>Macey</v>
      </c>
      <c r="C28" s="6">
        <v>20</v>
      </c>
      <c r="D28" s="4"/>
      <c r="E28" s="35"/>
      <c r="F28" s="5"/>
      <c r="G28" s="35"/>
      <c r="H28" s="34">
        <v>2.4895833333333336E-2</v>
      </c>
      <c r="I28" s="35">
        <f>$I$6/H28*10000</f>
        <v>6722.454672245467</v>
      </c>
      <c r="J28" s="34">
        <f>+[3]TS2!$R$14</f>
        <v>1.8645833333333334E-2</v>
      </c>
      <c r="K28" s="35">
        <f t="shared" si="5"/>
        <v>8305.4003724394734</v>
      </c>
      <c r="L28" s="34">
        <v>1.6666666666666666E-2</v>
      </c>
      <c r="M28" s="37">
        <f>$M$6/L28*10000</f>
        <v>8173.6111111111113</v>
      </c>
      <c r="N28" s="5"/>
      <c r="O28" s="51"/>
      <c r="P28" s="35"/>
      <c r="Q28" s="5"/>
      <c r="R28" s="5"/>
      <c r="S28" s="34"/>
      <c r="T28" s="35"/>
      <c r="U28" s="5"/>
      <c r="V28" s="6"/>
      <c r="W28" s="5"/>
      <c r="X28" s="48">
        <v>23201.46615579605</v>
      </c>
      <c r="Y28" s="12"/>
      <c r="Z28" s="12"/>
      <c r="AA28" s="12"/>
      <c r="AB28" s="12"/>
      <c r="AC28" s="12"/>
      <c r="AD28" s="21"/>
      <c r="AE28" s="12"/>
      <c r="AF28" s="12"/>
      <c r="AG28" s="12"/>
      <c r="AH28" s="21"/>
      <c r="AJ28" s="12"/>
      <c r="AK28" s="12"/>
      <c r="AL28" s="12"/>
      <c r="AM28" s="12"/>
      <c r="AN28" s="12"/>
      <c r="AO28" s="12"/>
      <c r="AQ28" s="12"/>
      <c r="AR28" s="12"/>
      <c r="AS28" s="12"/>
      <c r="AU28" s="23"/>
      <c r="AV28" s="12"/>
    </row>
    <row r="29" spans="1:48" x14ac:dyDescent="0.25">
      <c r="O29" s="13"/>
      <c r="X29" s="12"/>
      <c r="AD29" s="21"/>
      <c r="AH29" s="21"/>
      <c r="AJ29" s="12"/>
      <c r="AK29" s="12"/>
      <c r="AL29" s="12"/>
      <c r="AM29" s="12"/>
      <c r="AN29" s="12"/>
      <c r="AO29" s="12"/>
      <c r="AQ29" s="12"/>
      <c r="AR29" s="12"/>
      <c r="AS29" s="12"/>
      <c r="AU29" s="23"/>
      <c r="AV29" s="12"/>
    </row>
    <row r="30" spans="1:48" ht="21" x14ac:dyDescent="0.35">
      <c r="A30" s="10" t="s">
        <v>17</v>
      </c>
      <c r="C30" s="10" t="s">
        <v>140</v>
      </c>
      <c r="X30" s="12"/>
      <c r="AD30" s="21"/>
      <c r="AH30" s="21"/>
      <c r="AJ30" s="12"/>
      <c r="AK30" s="12"/>
      <c r="AL30" s="12"/>
      <c r="AM30" s="12"/>
      <c r="AN30" s="12"/>
      <c r="AO30" s="12"/>
      <c r="AQ30" s="12"/>
      <c r="AR30" s="12"/>
      <c r="AS30" s="12"/>
      <c r="AU30" s="23"/>
      <c r="AV30" s="12"/>
    </row>
    <row r="31" spans="1:48" ht="15.75" thickBot="1" x14ac:dyDescent="0.3">
      <c r="X31" s="12"/>
      <c r="AD31" s="21"/>
      <c r="AH31" s="21"/>
      <c r="AJ31" s="12"/>
      <c r="AK31" s="12"/>
      <c r="AL31" s="12"/>
      <c r="AM31" s="12"/>
      <c r="AN31" s="12"/>
      <c r="AO31" s="12"/>
      <c r="AQ31" s="12"/>
      <c r="AR31" s="12"/>
      <c r="AS31" s="12"/>
      <c r="AU31" s="23"/>
      <c r="AV31" s="12"/>
    </row>
    <row r="32" spans="1:48" x14ac:dyDescent="0.25">
      <c r="A32" s="7"/>
      <c r="B32" s="8"/>
      <c r="C32" s="9"/>
      <c r="D32" s="71" t="s">
        <v>7</v>
      </c>
      <c r="E32" s="72"/>
      <c r="F32" s="72"/>
      <c r="G32" s="72"/>
      <c r="H32" s="72"/>
      <c r="I32" s="72"/>
      <c r="J32" s="72"/>
      <c r="K32" s="72"/>
      <c r="L32" s="72"/>
      <c r="M32" s="73"/>
      <c r="O32" s="71" t="s">
        <v>72</v>
      </c>
      <c r="P32" s="72"/>
      <c r="Q32" s="72"/>
      <c r="R32" s="72"/>
      <c r="S32" s="72"/>
      <c r="T32" s="72"/>
      <c r="U32" s="72"/>
      <c r="V32" s="73"/>
      <c r="W32" s="52"/>
      <c r="X32" s="75" t="s">
        <v>203</v>
      </c>
      <c r="AD32" s="21"/>
      <c r="AH32" s="21"/>
      <c r="AJ32" s="12"/>
      <c r="AK32" s="12"/>
      <c r="AL32" s="12"/>
      <c r="AM32" s="12"/>
      <c r="AN32" s="12"/>
      <c r="AO32" s="12"/>
      <c r="AQ32" s="12"/>
      <c r="AR32" s="12"/>
      <c r="AS32" s="12"/>
      <c r="AU32" s="23"/>
      <c r="AV32" s="12"/>
    </row>
    <row r="33" spans="1:48" x14ac:dyDescent="0.25">
      <c r="A33" s="1"/>
      <c r="B33" s="2"/>
      <c r="C33" s="3"/>
      <c r="D33" s="69" t="s">
        <v>6</v>
      </c>
      <c r="E33" s="70"/>
      <c r="F33" s="70" t="s">
        <v>8</v>
      </c>
      <c r="G33" s="70"/>
      <c r="H33" s="70" t="s">
        <v>9</v>
      </c>
      <c r="I33" s="70"/>
      <c r="J33" s="70" t="s">
        <v>10</v>
      </c>
      <c r="K33" s="70"/>
      <c r="L33" s="70" t="s">
        <v>11</v>
      </c>
      <c r="M33" s="74"/>
      <c r="O33" s="69" t="s">
        <v>12</v>
      </c>
      <c r="P33" s="70"/>
      <c r="Q33" s="70" t="s">
        <v>13</v>
      </c>
      <c r="R33" s="70"/>
      <c r="S33" s="70" t="s">
        <v>14</v>
      </c>
      <c r="T33" s="70"/>
      <c r="U33" s="70" t="s">
        <v>15</v>
      </c>
      <c r="V33" s="74"/>
      <c r="W33" s="18"/>
      <c r="X33" s="76"/>
      <c r="AD33" s="21"/>
      <c r="AH33" s="21"/>
      <c r="AJ33" s="12"/>
      <c r="AK33" s="12"/>
      <c r="AL33" s="12"/>
      <c r="AM33" s="12"/>
      <c r="AN33" s="12"/>
      <c r="AO33" s="12"/>
      <c r="AQ33" s="12"/>
      <c r="AR33" s="12"/>
      <c r="AS33" s="12"/>
      <c r="AU33" s="23"/>
      <c r="AV33" s="12"/>
    </row>
    <row r="34" spans="1:48" x14ac:dyDescent="0.25">
      <c r="A34" s="69" t="s">
        <v>2</v>
      </c>
      <c r="B34" s="70"/>
      <c r="C34" s="3"/>
      <c r="D34" s="1" t="s">
        <v>5</v>
      </c>
      <c r="E34" s="11">
        <f>+[1]Sheet1!$K$76</f>
        <v>1.2824074074074073E-2</v>
      </c>
      <c r="F34" s="2" t="s">
        <v>5</v>
      </c>
      <c r="G34" s="11">
        <f>+[2]Sheet1!$J$78</f>
        <v>1.4675925925925926E-2</v>
      </c>
      <c r="H34" s="2" t="s">
        <v>5</v>
      </c>
      <c r="I34" s="11">
        <v>1.5439814814814816E-2</v>
      </c>
      <c r="J34" s="2" t="s">
        <v>5</v>
      </c>
      <c r="K34" s="11">
        <f>+[3]TS2!$R$34</f>
        <v>1.4131944444444447E-2</v>
      </c>
      <c r="L34" s="2" t="s">
        <v>5</v>
      </c>
      <c r="M34" s="17">
        <v>1.2731481481481481E-2</v>
      </c>
      <c r="O34" s="1" t="s">
        <v>5</v>
      </c>
      <c r="P34" s="11">
        <f>+'[4]Holmfirth Junior Duathlon 2016'!$R$74</f>
        <v>1.3576388888888902E-2</v>
      </c>
      <c r="Q34" s="2" t="s">
        <v>5</v>
      </c>
      <c r="R34" s="11">
        <v>1.4201388888888888E-2</v>
      </c>
      <c r="S34" s="2" t="s">
        <v>5</v>
      </c>
      <c r="T34" s="11">
        <v>7.4305555555555548E-3</v>
      </c>
      <c r="U34" s="2" t="s">
        <v>5</v>
      </c>
      <c r="V34" s="17">
        <v>6.851851851851852E-3</v>
      </c>
      <c r="W34" s="11"/>
      <c r="X34" s="76"/>
      <c r="AD34" s="21"/>
      <c r="AH34" s="21"/>
      <c r="AJ34" s="12"/>
      <c r="AK34" s="12"/>
      <c r="AL34" s="12"/>
      <c r="AM34" s="12"/>
      <c r="AN34" s="12"/>
      <c r="AO34" s="12"/>
      <c r="AQ34" s="12"/>
      <c r="AR34" s="12"/>
      <c r="AS34" s="12"/>
      <c r="AU34" s="23"/>
      <c r="AV34" s="12"/>
    </row>
    <row r="35" spans="1:48" ht="15.75" thickBot="1" x14ac:dyDescent="0.3">
      <c r="A35" s="1" t="s">
        <v>0</v>
      </c>
      <c r="B35" s="2" t="s">
        <v>1</v>
      </c>
      <c r="C35" s="3" t="s">
        <v>204</v>
      </c>
      <c r="D35" s="1" t="s">
        <v>3</v>
      </c>
      <c r="E35" s="2" t="s">
        <v>4</v>
      </c>
      <c r="F35" s="2" t="s">
        <v>3</v>
      </c>
      <c r="G35" s="2" t="s">
        <v>4</v>
      </c>
      <c r="H35" s="2" t="s">
        <v>3</v>
      </c>
      <c r="I35" s="2" t="s">
        <v>4</v>
      </c>
      <c r="J35" s="2" t="s">
        <v>3</v>
      </c>
      <c r="K35" s="2" t="s">
        <v>4</v>
      </c>
      <c r="L35" s="2" t="s">
        <v>3</v>
      </c>
      <c r="M35" s="3" t="s">
        <v>4</v>
      </c>
      <c r="O35" s="1" t="s">
        <v>3</v>
      </c>
      <c r="P35" s="2" t="s">
        <v>4</v>
      </c>
      <c r="Q35" s="2" t="s">
        <v>3</v>
      </c>
      <c r="R35" s="2" t="s">
        <v>4</v>
      </c>
      <c r="S35" s="2" t="s">
        <v>3</v>
      </c>
      <c r="T35" s="2" t="s">
        <v>4</v>
      </c>
      <c r="U35" s="2" t="s">
        <v>3</v>
      </c>
      <c r="V35" s="3" t="s">
        <v>4</v>
      </c>
      <c r="W35" s="2"/>
      <c r="X35" s="76"/>
      <c r="AD35" s="21"/>
      <c r="AH35" s="21"/>
      <c r="AJ35" s="12"/>
      <c r="AK35" s="12"/>
      <c r="AL35" s="12"/>
      <c r="AM35" s="12"/>
      <c r="AN35" s="12"/>
      <c r="AO35" s="12"/>
      <c r="AQ35" s="12"/>
      <c r="AR35" s="12"/>
      <c r="AS35" s="12"/>
      <c r="AU35" s="23"/>
      <c r="AV35" s="12"/>
    </row>
    <row r="36" spans="1:48" x14ac:dyDescent="0.25">
      <c r="A36" s="38" t="s">
        <v>31</v>
      </c>
      <c r="B36" s="39" t="s">
        <v>105</v>
      </c>
      <c r="C36" s="9">
        <v>1</v>
      </c>
      <c r="D36" s="49">
        <f>+[1]Sheet1!$K$77</f>
        <v>1.315972222222222E-2</v>
      </c>
      <c r="E36" s="29">
        <f t="shared" ref="E36:E41" si="6">$E$34/D36*10000</f>
        <v>9744.9428320140723</v>
      </c>
      <c r="F36" s="28">
        <f>+[2]Sheet1!$J$78</f>
        <v>1.4675925925925926E-2</v>
      </c>
      <c r="G36" s="29">
        <f t="shared" ref="G36:G42" si="7">$G$34/F36*10000</f>
        <v>10000</v>
      </c>
      <c r="H36" s="28">
        <v>1.5439814814814816E-2</v>
      </c>
      <c r="I36" s="29">
        <f t="shared" ref="I36:I54" si="8">$I$34/H36*10000</f>
        <v>10000</v>
      </c>
      <c r="J36" s="28">
        <f>+[3]TS2!$R$34</f>
        <v>1.4131944444444447E-2</v>
      </c>
      <c r="K36" s="29">
        <f>$K$34/J36*10000</f>
        <v>10000</v>
      </c>
      <c r="L36" s="8"/>
      <c r="M36" s="9"/>
      <c r="N36" s="8"/>
      <c r="O36" s="49"/>
      <c r="P36" s="29"/>
      <c r="Q36" s="28">
        <v>1.4201388888888888E-2</v>
      </c>
      <c r="R36" s="29">
        <f t="shared" ref="R36:R43" si="9">$R$34/Q36*10000</f>
        <v>10000</v>
      </c>
      <c r="S36" s="28">
        <v>7.4305555555555583E-3</v>
      </c>
      <c r="T36" s="8">
        <f>$T$34/S36*10000</f>
        <v>9999.9999999999964</v>
      </c>
      <c r="U36" s="8"/>
      <c r="V36" s="9"/>
      <c r="W36" s="8"/>
      <c r="X36" s="46">
        <v>50000</v>
      </c>
      <c r="Y36" s="12"/>
      <c r="Z36" s="12"/>
      <c r="AA36" s="12"/>
      <c r="AB36" s="12"/>
      <c r="AC36" s="12"/>
      <c r="AD36" s="21"/>
      <c r="AE36" s="12"/>
      <c r="AF36" s="12"/>
      <c r="AG36" s="12"/>
      <c r="AH36" s="21"/>
      <c r="AJ36" s="12"/>
      <c r="AK36" s="12"/>
      <c r="AL36" s="12"/>
      <c r="AM36" s="12"/>
      <c r="AN36" s="12"/>
      <c r="AO36" s="12"/>
      <c r="AQ36" s="12"/>
      <c r="AR36" s="12"/>
      <c r="AS36" s="12"/>
      <c r="AU36" s="23"/>
      <c r="AV36" s="12"/>
    </row>
    <row r="37" spans="1:48" x14ac:dyDescent="0.25">
      <c r="A37" s="40" t="s">
        <v>18</v>
      </c>
      <c r="B37" s="41" t="s">
        <v>147</v>
      </c>
      <c r="C37" s="3">
        <v>2</v>
      </c>
      <c r="D37" s="50">
        <f>+[1]Sheet1!$K$78</f>
        <v>1.3368055555555557E-2</v>
      </c>
      <c r="E37" s="14">
        <f t="shared" si="6"/>
        <v>9593.0735930735918</v>
      </c>
      <c r="F37" s="11">
        <f>+[2]Sheet1!$J$79</f>
        <v>1.5590277777777778E-2</v>
      </c>
      <c r="G37" s="14">
        <f t="shared" si="7"/>
        <v>9413.5115070527099</v>
      </c>
      <c r="H37" s="11">
        <v>1.699074074074074E-2</v>
      </c>
      <c r="I37" s="14">
        <f t="shared" si="8"/>
        <v>9087.1934604904636</v>
      </c>
      <c r="J37" s="11">
        <f>+[3]TS2!$R$35</f>
        <v>1.472222222222222E-2</v>
      </c>
      <c r="K37" s="14">
        <f>$K$34/J37*10000</f>
        <v>9599.056603773588</v>
      </c>
      <c r="L37" s="11">
        <v>1.2731481481481481E-2</v>
      </c>
      <c r="M37" s="33">
        <f>$M$34/L37*10000</f>
        <v>10000</v>
      </c>
      <c r="N37" s="2"/>
      <c r="O37" s="50">
        <f>+'[4]Holmfirth Junior Duathlon 2016'!$R$76</f>
        <v>1.4201388888888888E-2</v>
      </c>
      <c r="P37" s="14">
        <f t="shared" ref="P37:P43" si="10">$P$34/O37*10000</f>
        <v>9559.9022004890066</v>
      </c>
      <c r="Q37" s="11">
        <v>1.5023148148148148E-2</v>
      </c>
      <c r="R37" s="14">
        <f t="shared" si="9"/>
        <v>9453.0046224961479</v>
      </c>
      <c r="S37" s="11">
        <v>7.4884259259259262E-3</v>
      </c>
      <c r="T37" s="14">
        <f>$T$34/S37*10000</f>
        <v>9922.7202472952067</v>
      </c>
      <c r="U37" s="11">
        <v>6.851851851851852E-3</v>
      </c>
      <c r="V37" s="33">
        <f>$V$34/U37*10000</f>
        <v>10000</v>
      </c>
      <c r="W37" s="14"/>
      <c r="X37" s="47">
        <v>49114.850444142387</v>
      </c>
      <c r="Y37" s="12"/>
      <c r="Z37" s="12"/>
      <c r="AA37" s="12"/>
      <c r="AB37" s="12"/>
      <c r="AC37" s="12"/>
      <c r="AD37" s="21"/>
      <c r="AE37" s="12"/>
      <c r="AF37" s="12"/>
      <c r="AG37" s="12"/>
      <c r="AH37" s="21"/>
      <c r="AJ37" s="12"/>
      <c r="AK37" s="12"/>
      <c r="AL37" s="12"/>
      <c r="AM37" s="12"/>
      <c r="AN37" s="12"/>
      <c r="AO37" s="12"/>
      <c r="AQ37" s="12"/>
      <c r="AR37" s="12"/>
      <c r="AS37" s="12"/>
      <c r="AU37" s="23"/>
      <c r="AV37" s="23"/>
    </row>
    <row r="38" spans="1:48" x14ac:dyDescent="0.25">
      <c r="A38" s="40" t="s">
        <v>44</v>
      </c>
      <c r="B38" s="41" t="s">
        <v>100</v>
      </c>
      <c r="C38" s="3">
        <v>3</v>
      </c>
      <c r="D38" s="50">
        <f>+[1]Sheet1!$K$79</f>
        <v>1.4432870370370372E-2</v>
      </c>
      <c r="E38" s="14">
        <f t="shared" si="6"/>
        <v>8885.3247794707277</v>
      </c>
      <c r="F38" s="11">
        <f>+[2]Sheet1!$J$83</f>
        <v>1.6944444444444443E-2</v>
      </c>
      <c r="G38" s="14">
        <f t="shared" si="7"/>
        <v>8661.2021857923501</v>
      </c>
      <c r="H38" s="11">
        <v>1.6608796296296299E-2</v>
      </c>
      <c r="I38" s="14">
        <f t="shared" si="8"/>
        <v>9296.1672473867584</v>
      </c>
      <c r="J38" s="11">
        <f>+[3]TS2!$R$37</f>
        <v>1.4826388888888875E-2</v>
      </c>
      <c r="K38" s="14">
        <f>$K$34/J38*10000</f>
        <v>9531.6159250585588</v>
      </c>
      <c r="L38" s="11">
        <v>1.3449074074074073E-2</v>
      </c>
      <c r="M38" s="33">
        <f>$M$34/L38*10000</f>
        <v>9466.4371772805516</v>
      </c>
      <c r="N38" s="2"/>
      <c r="O38" s="50">
        <f>+'[4]Holmfirth Junior Duathlon 2016'!$R$79</f>
        <v>1.4930555555555558E-2</v>
      </c>
      <c r="P38" s="14">
        <f t="shared" si="10"/>
        <v>9093.0232558139596</v>
      </c>
      <c r="Q38" s="11">
        <v>1.554398148148148E-2</v>
      </c>
      <c r="R38" s="14">
        <f t="shared" si="9"/>
        <v>9136.2620997766189</v>
      </c>
      <c r="S38" s="11">
        <v>8.1712962962962876E-3</v>
      </c>
      <c r="T38" s="14">
        <f>$T$34/S38*10000</f>
        <v>9093.4844192634646</v>
      </c>
      <c r="U38" s="11">
        <v>6.9907407407407409E-3</v>
      </c>
      <c r="V38" s="33">
        <f>$V$34/U38*10000</f>
        <v>9801.324503311258</v>
      </c>
      <c r="W38" s="14"/>
      <c r="X38" s="47">
        <v>47231.806952813742</v>
      </c>
      <c r="Y38" s="12"/>
      <c r="Z38" s="12"/>
      <c r="AA38" s="12"/>
      <c r="AB38" s="12"/>
      <c r="AC38" s="12"/>
      <c r="AD38" s="21"/>
      <c r="AE38" s="12"/>
      <c r="AF38" s="12"/>
      <c r="AG38" s="12"/>
      <c r="AH38" s="21"/>
      <c r="AJ38" s="12"/>
      <c r="AK38" s="12"/>
      <c r="AL38" s="12"/>
      <c r="AM38" s="12"/>
      <c r="AN38" s="12"/>
      <c r="AO38" s="12"/>
      <c r="AQ38" s="12"/>
      <c r="AR38" s="12"/>
      <c r="AS38" s="12"/>
      <c r="AU38" s="23"/>
      <c r="AV38" s="12"/>
    </row>
    <row r="39" spans="1:48" x14ac:dyDescent="0.25">
      <c r="A39" s="42" t="s">
        <v>141</v>
      </c>
      <c r="B39" s="43" t="s">
        <v>109</v>
      </c>
      <c r="C39" s="3">
        <v>4</v>
      </c>
      <c r="D39" s="50">
        <f>+[1]Sheet1!$K$82</f>
        <v>1.5231481481481483E-2</v>
      </c>
      <c r="E39" s="14">
        <f t="shared" si="6"/>
        <v>8419.4528875379929</v>
      </c>
      <c r="F39" s="11">
        <f>+[2]Sheet1!$J$80</f>
        <v>1.5856481481481482E-2</v>
      </c>
      <c r="G39" s="14">
        <f t="shared" si="7"/>
        <v>9255.474452554743</v>
      </c>
      <c r="H39" s="11">
        <v>1.6921296296296299E-2</v>
      </c>
      <c r="I39" s="14">
        <f t="shared" si="8"/>
        <v>9124.4870041039667</v>
      </c>
      <c r="J39" s="11">
        <f>+[3]TS2!$R$36</f>
        <v>1.47337962962963E-2</v>
      </c>
      <c r="K39" s="14">
        <f>$K$34/J39*10000</f>
        <v>9591.5161036920654</v>
      </c>
      <c r="L39" s="11">
        <v>1.3773148148148147E-2</v>
      </c>
      <c r="M39" s="33">
        <f>$M$34/L39*10000</f>
        <v>9243.6974789915967</v>
      </c>
      <c r="N39" s="2"/>
      <c r="O39" s="50">
        <f>+'[4]Holmfirth Junior Duathlon 2016'!$R$77</f>
        <v>1.4224537037037049E-2</v>
      </c>
      <c r="P39" s="14">
        <f t="shared" si="10"/>
        <v>9544.3449959316531</v>
      </c>
      <c r="Q39" s="11">
        <v>1.5879629629629629E-2</v>
      </c>
      <c r="R39" s="14">
        <f t="shared" si="9"/>
        <v>8943.1486880466473</v>
      </c>
      <c r="S39" s="11"/>
      <c r="T39" s="14"/>
      <c r="U39" s="11">
        <v>7.2916666666666659E-3</v>
      </c>
      <c r="V39" s="33">
        <f>$V$34/U39*10000</f>
        <v>9396.8253968253975</v>
      </c>
      <c r="W39" s="14"/>
      <c r="X39" s="47">
        <v>47031.858427995452</v>
      </c>
      <c r="Y39" s="12"/>
      <c r="Z39" s="12"/>
      <c r="AA39" s="12"/>
      <c r="AB39" s="12"/>
      <c r="AC39" s="12"/>
      <c r="AD39" s="21"/>
      <c r="AE39" s="12"/>
      <c r="AF39" s="12"/>
      <c r="AG39" s="12"/>
      <c r="AH39" s="21"/>
      <c r="AJ39" s="12"/>
      <c r="AK39" s="12"/>
      <c r="AL39" s="12"/>
      <c r="AM39" s="12"/>
      <c r="AN39" s="12"/>
      <c r="AO39" s="12"/>
      <c r="AQ39" s="12"/>
      <c r="AR39" s="12"/>
      <c r="AS39" s="12"/>
      <c r="AU39" s="23"/>
      <c r="AV39" s="12"/>
    </row>
    <row r="40" spans="1:48" x14ac:dyDescent="0.25">
      <c r="A40" s="40" t="s">
        <v>84</v>
      </c>
      <c r="B40" s="41" t="s">
        <v>149</v>
      </c>
      <c r="C40" s="3">
        <v>5</v>
      </c>
      <c r="D40" s="50">
        <f>+[1]Sheet1!$K$80</f>
        <v>1.4548611111111111E-2</v>
      </c>
      <c r="E40" s="14">
        <f t="shared" si="6"/>
        <v>8814.6380270485261</v>
      </c>
      <c r="F40" s="11">
        <f>+[2]Sheet1!$J$81</f>
        <v>1.6527777777777777E-2</v>
      </c>
      <c r="G40" s="14">
        <f t="shared" si="7"/>
        <v>8879.5518207282912</v>
      </c>
      <c r="H40" s="11">
        <v>1.744212962962963E-2</v>
      </c>
      <c r="I40" s="14">
        <f t="shared" si="8"/>
        <v>8852.0238885202398</v>
      </c>
      <c r="J40" s="11"/>
      <c r="K40" s="14"/>
      <c r="L40" s="2"/>
      <c r="M40" s="3"/>
      <c r="N40" s="2"/>
      <c r="O40" s="50">
        <f>+'[4]Holmfirth Junior Duathlon 2016'!$R$78</f>
        <v>1.489583333333333E-2</v>
      </c>
      <c r="P40" s="14">
        <f t="shared" si="10"/>
        <v>9114.2191142191241</v>
      </c>
      <c r="Q40" s="11">
        <v>1.525462962962963E-2</v>
      </c>
      <c r="R40" s="14">
        <f t="shared" si="9"/>
        <v>9309.5599393019729</v>
      </c>
      <c r="S40" s="11">
        <v>8.611111111111111E-3</v>
      </c>
      <c r="T40" s="14">
        <f>$T$34/S40*10000</f>
        <v>8629.0322580645152</v>
      </c>
      <c r="U40" s="11">
        <v>7.905092592592592E-3</v>
      </c>
      <c r="V40" s="33">
        <f>$V$34/U40*10000</f>
        <v>8667.6427525622275</v>
      </c>
      <c r="W40" s="14"/>
      <c r="X40" s="47">
        <v>44969.992789818149</v>
      </c>
      <c r="Y40" s="12"/>
      <c r="Z40" s="12"/>
      <c r="AA40" s="12"/>
      <c r="AB40" s="12"/>
      <c r="AC40" s="12"/>
      <c r="AD40" s="21"/>
      <c r="AE40" s="12"/>
      <c r="AF40" s="12"/>
      <c r="AG40" s="12"/>
      <c r="AH40" s="21"/>
      <c r="AJ40" s="12"/>
      <c r="AK40" s="12"/>
      <c r="AL40" s="12"/>
      <c r="AM40" s="12"/>
      <c r="AN40" s="12"/>
      <c r="AO40" s="12"/>
      <c r="AQ40" s="12"/>
      <c r="AR40" s="12"/>
      <c r="AS40" s="12"/>
      <c r="AU40" s="23"/>
      <c r="AV40" s="12"/>
    </row>
    <row r="41" spans="1:48" x14ac:dyDescent="0.25">
      <c r="A41" s="42" t="s">
        <v>189</v>
      </c>
      <c r="B41" s="43" t="s">
        <v>92</v>
      </c>
      <c r="C41" s="3">
        <v>6</v>
      </c>
      <c r="D41" s="50">
        <f>+[1]Sheet1!$K$88</f>
        <v>1.6342592592592593E-2</v>
      </c>
      <c r="E41" s="14">
        <f t="shared" si="6"/>
        <v>7847.0254957507077</v>
      </c>
      <c r="F41" s="11">
        <f>+[2]Sheet1!$J$86</f>
        <v>1.7361111111111112E-2</v>
      </c>
      <c r="G41" s="14">
        <f t="shared" si="7"/>
        <v>8453.3333333333321</v>
      </c>
      <c r="H41" s="11">
        <v>1.7951388888888888E-2</v>
      </c>
      <c r="I41" s="14">
        <f t="shared" si="8"/>
        <v>8600.9026434558364</v>
      </c>
      <c r="J41" s="11">
        <f>+[3]TS2!$R$41</f>
        <v>1.6469907407407405E-2</v>
      </c>
      <c r="K41" s="14">
        <f>$K$34/J41*10000</f>
        <v>8580.4638088545344</v>
      </c>
      <c r="L41" s="2"/>
      <c r="M41" s="3"/>
      <c r="N41" s="2"/>
      <c r="O41" s="50">
        <f>+'[4]Holmfirth Junior Duathlon 2016'!$R$75</f>
        <v>1.4166666666666689E-2</v>
      </c>
      <c r="P41" s="14">
        <f t="shared" si="10"/>
        <v>9583.3333333333285</v>
      </c>
      <c r="Q41" s="11">
        <v>1.5324074074074073E-2</v>
      </c>
      <c r="R41" s="14">
        <f t="shared" si="9"/>
        <v>9267.3716012084587</v>
      </c>
      <c r="S41" s="11"/>
      <c r="T41" s="14"/>
      <c r="U41" s="2"/>
      <c r="V41" s="3"/>
      <c r="W41" s="2"/>
      <c r="X41" s="47">
        <v>44485.404720185492</v>
      </c>
      <c r="Y41" s="12"/>
      <c r="Z41" s="12"/>
      <c r="AA41" s="12"/>
      <c r="AB41" s="12"/>
      <c r="AC41" s="12"/>
      <c r="AD41" s="21"/>
      <c r="AE41" s="12"/>
      <c r="AF41" s="12"/>
      <c r="AG41" s="12"/>
      <c r="AH41" s="21"/>
      <c r="AJ41" s="12"/>
      <c r="AK41" s="12"/>
      <c r="AL41" s="12"/>
      <c r="AM41" s="12"/>
      <c r="AN41" s="12"/>
      <c r="AO41" s="12"/>
      <c r="AQ41" s="12"/>
      <c r="AR41" s="12"/>
      <c r="AS41" s="12"/>
      <c r="AU41" s="23"/>
      <c r="AV41" s="12"/>
    </row>
    <row r="42" spans="1:48" x14ac:dyDescent="0.25">
      <c r="A42" s="40" t="s">
        <v>35</v>
      </c>
      <c r="B42" s="41" t="s">
        <v>110</v>
      </c>
      <c r="C42" s="3">
        <v>7</v>
      </c>
      <c r="D42" s="1"/>
      <c r="E42" s="2"/>
      <c r="F42" s="11">
        <f>+[2]Sheet1!$J$87</f>
        <v>1.7511574074074072E-2</v>
      </c>
      <c r="G42" s="14">
        <f t="shared" si="7"/>
        <v>8380.7005948446804</v>
      </c>
      <c r="H42" s="11">
        <v>1.7986111111111109E-2</v>
      </c>
      <c r="I42" s="14">
        <f t="shared" si="8"/>
        <v>8584.2985842985872</v>
      </c>
      <c r="J42" s="11">
        <f>+[3]TS2!$R$40</f>
        <v>1.6284722222222228E-2</v>
      </c>
      <c r="K42" s="14">
        <f>$K$34/J42*10000</f>
        <v>8678.0383795309153</v>
      </c>
      <c r="L42" s="11">
        <v>1.4675925925925926E-2</v>
      </c>
      <c r="M42" s="33">
        <f>$M$34/L42*10000</f>
        <v>8675.0788643533124</v>
      </c>
      <c r="N42" s="2"/>
      <c r="O42" s="50">
        <f>+'[4]Holmfirth Junior Duathlon 2016'!$R$83</f>
        <v>1.5532407407407411E-2</v>
      </c>
      <c r="P42" s="14">
        <f t="shared" si="10"/>
        <v>8740.6855439642386</v>
      </c>
      <c r="Q42" s="11">
        <v>1.6064814814814813E-2</v>
      </c>
      <c r="R42" s="14">
        <f t="shared" si="9"/>
        <v>8840.0576368876082</v>
      </c>
      <c r="S42" s="11">
        <v>8.4375000000000006E-3</v>
      </c>
      <c r="T42" s="14">
        <f>$T$34/S42*10000</f>
        <v>8806.5843621399163</v>
      </c>
      <c r="U42" s="11">
        <v>7.4189814814814813E-3</v>
      </c>
      <c r="V42" s="33">
        <f>$V$34/U42*10000</f>
        <v>9235.5694227769109</v>
      </c>
      <c r="W42" s="14"/>
      <c r="X42" s="47">
        <v>44013.042887847332</v>
      </c>
      <c r="Y42" s="12"/>
      <c r="Z42" s="12"/>
      <c r="AA42" s="12"/>
      <c r="AB42" s="12"/>
      <c r="AC42" s="12"/>
      <c r="AD42" s="21"/>
      <c r="AE42" s="12"/>
      <c r="AF42" s="12"/>
      <c r="AG42" s="12"/>
      <c r="AH42" s="21"/>
      <c r="AJ42" s="12"/>
      <c r="AK42" s="12"/>
      <c r="AL42" s="12"/>
      <c r="AM42" s="12"/>
      <c r="AN42" s="12"/>
      <c r="AO42" s="12"/>
      <c r="AQ42" s="12"/>
      <c r="AR42" s="12"/>
      <c r="AS42" s="12"/>
      <c r="AU42" s="23"/>
      <c r="AV42" s="12"/>
    </row>
    <row r="43" spans="1:48" x14ac:dyDescent="0.25">
      <c r="A43" s="40" t="s">
        <v>87</v>
      </c>
      <c r="B43" s="41" t="s">
        <v>148</v>
      </c>
      <c r="C43" s="3">
        <v>8</v>
      </c>
      <c r="D43" s="50">
        <f>+[1]Sheet1!$K$81</f>
        <v>1.5127314814814816E-2</v>
      </c>
      <c r="E43" s="14">
        <f>$E$34/D43*10000</f>
        <v>8477.429227237948</v>
      </c>
      <c r="F43" s="2"/>
      <c r="G43" s="14"/>
      <c r="H43" s="11">
        <v>1.8668981481481481E-2</v>
      </c>
      <c r="I43" s="14">
        <f t="shared" si="8"/>
        <v>8270.3037817730947</v>
      </c>
      <c r="J43" s="11">
        <f>+[3]TS2!$R$38</f>
        <v>1.6041666666666676E-2</v>
      </c>
      <c r="K43" s="14">
        <f>$K$34/J43*10000</f>
        <v>8809.5238095238055</v>
      </c>
      <c r="L43" s="11">
        <v>1.4502314814814815E-2</v>
      </c>
      <c r="M43" s="33">
        <f>$M$34/L43*10000</f>
        <v>8778.9305666400633</v>
      </c>
      <c r="N43" s="2"/>
      <c r="O43" s="50">
        <f>+'[4]Holmfirth Junior Duathlon 2016'!$R$82</f>
        <v>1.5462962962962984E-2</v>
      </c>
      <c r="P43" s="14">
        <f t="shared" si="10"/>
        <v>8779.9401197604748</v>
      </c>
      <c r="Q43" s="11">
        <v>1.7141203703703704E-2</v>
      </c>
      <c r="R43" s="14">
        <f t="shared" si="9"/>
        <v>8284.9426063470619</v>
      </c>
      <c r="S43" s="11">
        <v>8.3101851851851843E-3</v>
      </c>
      <c r="T43" s="14">
        <f>$T$34/S43*10000</f>
        <v>8941.5041782729804</v>
      </c>
      <c r="U43" s="2"/>
      <c r="V43" s="3"/>
      <c r="W43" s="2"/>
      <c r="X43" s="47">
        <v>43787.327901435274</v>
      </c>
      <c r="Y43" s="12"/>
      <c r="Z43" s="12"/>
      <c r="AA43" s="12"/>
      <c r="AB43" s="12"/>
      <c r="AC43" s="12"/>
      <c r="AD43" s="21"/>
      <c r="AE43" s="12"/>
      <c r="AF43" s="12"/>
      <c r="AG43" s="12"/>
      <c r="AH43" s="21"/>
      <c r="AJ43" s="12"/>
      <c r="AK43" s="12"/>
      <c r="AL43" s="12"/>
      <c r="AM43" s="12"/>
      <c r="AN43" s="12"/>
      <c r="AO43" s="12"/>
      <c r="AQ43" s="12"/>
      <c r="AR43" s="12"/>
      <c r="AS43" s="12"/>
      <c r="AU43" s="23"/>
      <c r="AV43" s="12"/>
    </row>
    <row r="44" spans="1:48" x14ac:dyDescent="0.25">
      <c r="A44" s="40" t="s">
        <v>126</v>
      </c>
      <c r="B44" s="41" t="s">
        <v>103</v>
      </c>
      <c r="C44" s="3">
        <v>9</v>
      </c>
      <c r="D44" s="50">
        <f>+[1]Sheet1!$K$84</f>
        <v>1.5729166666666666E-2</v>
      </c>
      <c r="E44" s="14">
        <f>$E$34/D44*10000</f>
        <v>8153.0537159676232</v>
      </c>
      <c r="F44" s="2"/>
      <c r="G44" s="2"/>
      <c r="H44" s="11">
        <v>1.849537037037037E-2</v>
      </c>
      <c r="I44" s="14">
        <f t="shared" si="8"/>
        <v>8347.9349186483105</v>
      </c>
      <c r="J44" s="11"/>
      <c r="K44" s="2"/>
      <c r="L44" s="11">
        <v>1.5682870370370371E-2</v>
      </c>
      <c r="M44" s="33">
        <f>$M$34/L44*10000</f>
        <v>8118.0811808118069</v>
      </c>
      <c r="N44" s="2"/>
      <c r="O44" s="50"/>
      <c r="P44" s="2"/>
      <c r="Q44" s="2"/>
      <c r="R44" s="2"/>
      <c r="S44" s="11">
        <v>8.6342592592592582E-3</v>
      </c>
      <c r="T44" s="14">
        <f>$T$34/S44*10000</f>
        <v>8605.8981233243976</v>
      </c>
      <c r="U44" s="11">
        <v>7.8240740740740753E-3</v>
      </c>
      <c r="V44" s="33">
        <f t="shared" ref="V44:V50" si="11">$V$34/U44*10000</f>
        <v>8757.3964497041416</v>
      </c>
      <c r="W44" s="14"/>
      <c r="X44" s="47">
        <v>41982.364388456277</v>
      </c>
      <c r="Y44" s="12"/>
      <c r="Z44" s="12"/>
      <c r="AA44" s="12"/>
      <c r="AB44" s="12"/>
      <c r="AC44" s="12"/>
      <c r="AD44" s="21"/>
      <c r="AE44" s="12"/>
      <c r="AF44" s="12"/>
      <c r="AG44" s="12"/>
      <c r="AH44" s="21"/>
      <c r="AJ44" s="12"/>
      <c r="AK44" s="12"/>
      <c r="AL44" s="12"/>
      <c r="AM44" s="12"/>
      <c r="AN44" s="12"/>
      <c r="AO44" s="12"/>
      <c r="AQ44" s="12"/>
      <c r="AR44" s="12"/>
      <c r="AS44" s="12"/>
      <c r="AU44" s="23"/>
      <c r="AV44" s="12"/>
    </row>
    <row r="45" spans="1:48" x14ac:dyDescent="0.25">
      <c r="A45" s="40" t="s">
        <v>121</v>
      </c>
      <c r="B45" s="41" t="s">
        <v>150</v>
      </c>
      <c r="C45" s="3">
        <v>10</v>
      </c>
      <c r="D45" s="50">
        <f>+[1]Sheet1!$K$86</f>
        <v>1.5914351851851853E-2</v>
      </c>
      <c r="E45" s="14">
        <f>$E$34/D45*10000</f>
        <v>8058.1818181818162</v>
      </c>
      <c r="F45" s="11">
        <f>+[2]Sheet1!$J$90</f>
        <v>1.8680555555555554E-2</v>
      </c>
      <c r="G45" s="14">
        <f>$G$34/F45*10000</f>
        <v>7856.2577447335816</v>
      </c>
      <c r="H45" s="11">
        <v>1.9201388888888889E-2</v>
      </c>
      <c r="I45" s="14">
        <f t="shared" si="8"/>
        <v>8040.988547317661</v>
      </c>
      <c r="J45" s="11"/>
      <c r="K45" s="14"/>
      <c r="L45" s="11">
        <v>1.4895833333333332E-2</v>
      </c>
      <c r="M45" s="33">
        <f>$M$34/L45*10000</f>
        <v>8547.0085470085469</v>
      </c>
      <c r="N45" s="2"/>
      <c r="O45" s="50"/>
      <c r="P45" s="14"/>
      <c r="Q45" s="2"/>
      <c r="R45" s="2"/>
      <c r="S45" s="11">
        <v>9.5254629629629647E-3</v>
      </c>
      <c r="T45" s="14">
        <f>$T$34/S45*10000</f>
        <v>7800.7290400972033</v>
      </c>
      <c r="U45" s="11">
        <v>8.2870370370370372E-3</v>
      </c>
      <c r="V45" s="33">
        <f t="shared" si="11"/>
        <v>8268.1564245810059</v>
      </c>
      <c r="W45" s="14"/>
      <c r="X45" s="47">
        <v>40770.593081822612</v>
      </c>
      <c r="Y45" s="12"/>
      <c r="Z45" s="12"/>
      <c r="AA45" s="12"/>
      <c r="AB45" s="12"/>
      <c r="AC45" s="12"/>
      <c r="AD45" s="21"/>
      <c r="AE45" s="12"/>
      <c r="AF45" s="12"/>
      <c r="AG45" s="12"/>
      <c r="AH45" s="21"/>
      <c r="AJ45" s="12"/>
      <c r="AK45" s="12"/>
      <c r="AL45" s="12"/>
      <c r="AM45" s="12"/>
      <c r="AN45" s="12"/>
      <c r="AO45" s="12"/>
      <c r="AQ45" s="12"/>
      <c r="AR45" s="12"/>
      <c r="AS45" s="12"/>
      <c r="AU45" s="23"/>
      <c r="AV45" s="12"/>
    </row>
    <row r="46" spans="1:48" x14ac:dyDescent="0.25">
      <c r="A46" s="40" t="s">
        <v>142</v>
      </c>
      <c r="B46" s="41" t="s">
        <v>94</v>
      </c>
      <c r="C46" s="3">
        <v>11</v>
      </c>
      <c r="D46" s="50">
        <f>+[1]Sheet1!$K$85</f>
        <v>1.579861111111111E-2</v>
      </c>
      <c r="E46" s="14">
        <f>$E$34/D46*10000</f>
        <v>8117.2161172161168</v>
      </c>
      <c r="F46" s="11">
        <f>+[2]Sheet1!$J$88</f>
        <v>1.7928240740740741E-2</v>
      </c>
      <c r="G46" s="14">
        <f>$G$34/F46*10000</f>
        <v>8185.9264041316974</v>
      </c>
      <c r="H46" s="11">
        <v>1.982638888888889E-2</v>
      </c>
      <c r="I46" s="14">
        <f t="shared" si="8"/>
        <v>7787.5072971395211</v>
      </c>
      <c r="J46" s="11">
        <f>+[3]TS2!$R$43</f>
        <v>1.7372685185185185E-2</v>
      </c>
      <c r="K46" s="14">
        <f>$K$34/J46*10000</f>
        <v>8134.5769487008683</v>
      </c>
      <c r="L46" s="2"/>
      <c r="M46" s="3"/>
      <c r="N46" s="2"/>
      <c r="O46" s="50"/>
      <c r="P46" s="2"/>
      <c r="Q46" s="2"/>
      <c r="R46" s="2"/>
      <c r="S46" s="11">
        <v>9.2592592592592587E-3</v>
      </c>
      <c r="T46" s="14">
        <f>$T$34/S46*10000</f>
        <v>8025</v>
      </c>
      <c r="U46" s="11">
        <v>8.726851851851852E-3</v>
      </c>
      <c r="V46" s="33">
        <f t="shared" si="11"/>
        <v>7851.4588859416444</v>
      </c>
      <c r="W46" s="14"/>
      <c r="X46" s="47">
        <v>40314.178355990327</v>
      </c>
      <c r="Y46" s="12"/>
      <c r="Z46" s="12"/>
      <c r="AA46" s="12"/>
      <c r="AB46" s="12"/>
      <c r="AC46" s="12"/>
      <c r="AD46" s="21"/>
      <c r="AE46" s="12"/>
      <c r="AF46" s="12"/>
      <c r="AG46" s="12"/>
      <c r="AH46" s="21"/>
      <c r="AJ46" s="12"/>
      <c r="AK46" s="12"/>
      <c r="AL46" s="12"/>
      <c r="AM46" s="12"/>
      <c r="AN46" s="12"/>
      <c r="AO46" s="12"/>
      <c r="AQ46" s="12"/>
      <c r="AR46" s="12"/>
      <c r="AS46" s="12"/>
      <c r="AU46" s="23"/>
      <c r="AV46" s="12"/>
    </row>
    <row r="47" spans="1:48" x14ac:dyDescent="0.25">
      <c r="A47" s="40" t="str">
        <f>+[3]TS2!$E$49</f>
        <v>Newhall</v>
      </c>
      <c r="B47" s="41" t="str">
        <f>+[3]TS2!$F$49</f>
        <v>Rueben</v>
      </c>
      <c r="C47" s="3">
        <v>12</v>
      </c>
      <c r="D47" s="50">
        <f>+[1]Sheet1!$K$91</f>
        <v>1.7164351851851851E-2</v>
      </c>
      <c r="E47" s="14">
        <f>$E$34/D47*10000</f>
        <v>7471.3418745785566</v>
      </c>
      <c r="F47" s="11">
        <f>+[2]Sheet1!$J$97</f>
        <v>1.9953703703703706E-2</v>
      </c>
      <c r="G47" s="14">
        <f>$G$34/F47*10000</f>
        <v>7354.9883990719245</v>
      </c>
      <c r="H47" s="11">
        <v>2.1261574074074075E-2</v>
      </c>
      <c r="I47" s="14">
        <f t="shared" si="8"/>
        <v>7261.8399564507354</v>
      </c>
      <c r="J47" s="11">
        <f>+[3]TS2!$R$49</f>
        <v>1.8935185185185194E-2</v>
      </c>
      <c r="K47" s="14">
        <f>$K$34/J47*10000</f>
        <v>7463.3251833740815</v>
      </c>
      <c r="L47" s="2"/>
      <c r="M47" s="3"/>
      <c r="N47" s="2"/>
      <c r="O47" s="50"/>
      <c r="P47" s="14"/>
      <c r="Q47" s="2"/>
      <c r="R47" s="2"/>
      <c r="S47" s="11"/>
      <c r="T47" s="14"/>
      <c r="U47" s="11">
        <v>8.4027777777777781E-3</v>
      </c>
      <c r="V47" s="33">
        <f t="shared" si="11"/>
        <v>8154.2699724517906</v>
      </c>
      <c r="W47" s="14"/>
      <c r="X47" s="47">
        <v>37705.765385927094</v>
      </c>
      <c r="Y47" s="12"/>
      <c r="Z47" s="12"/>
      <c r="AA47" s="12"/>
      <c r="AB47" s="12"/>
      <c r="AC47" s="12"/>
      <c r="AD47" s="21"/>
      <c r="AE47" s="12"/>
      <c r="AF47" s="12"/>
      <c r="AG47" s="12"/>
      <c r="AH47" s="21"/>
      <c r="AJ47" s="12"/>
      <c r="AK47" s="12"/>
      <c r="AL47" s="12"/>
      <c r="AM47" s="12"/>
      <c r="AN47" s="12"/>
      <c r="AO47" s="12"/>
      <c r="AQ47" s="12"/>
      <c r="AR47" s="12"/>
      <c r="AS47" s="12"/>
      <c r="AU47" s="23"/>
      <c r="AV47" s="12"/>
    </row>
    <row r="48" spans="1:48" x14ac:dyDescent="0.25">
      <c r="A48" s="40" t="s">
        <v>143</v>
      </c>
      <c r="B48" s="41" t="s">
        <v>153</v>
      </c>
      <c r="C48" s="3">
        <v>13</v>
      </c>
      <c r="D48" s="1"/>
      <c r="E48" s="2"/>
      <c r="F48" s="11">
        <f>+[2]Sheet1!$J$106</f>
        <v>2.1307870370370369E-2</v>
      </c>
      <c r="G48" s="14">
        <f>$G$34/F48*10000</f>
        <v>6887.5611080934277</v>
      </c>
      <c r="H48" s="11">
        <v>2.0358796296296295E-2</v>
      </c>
      <c r="I48" s="14">
        <f t="shared" si="8"/>
        <v>7583.8544627629344</v>
      </c>
      <c r="J48" s="11"/>
      <c r="K48" s="14"/>
      <c r="L48" s="11">
        <v>1.6655092592592593E-2</v>
      </c>
      <c r="M48" s="33">
        <f>$M$34/L48*10000</f>
        <v>7644.1973592772747</v>
      </c>
      <c r="N48" s="2"/>
      <c r="O48" s="50"/>
      <c r="P48" s="14"/>
      <c r="Q48" s="2"/>
      <c r="R48" s="2"/>
      <c r="S48" s="11">
        <v>9.9884259259259284E-3</v>
      </c>
      <c r="T48" s="14">
        <f>$T$34/S48*10000</f>
        <v>7439.1657010428717</v>
      </c>
      <c r="U48" s="11">
        <v>8.7384259259259255E-3</v>
      </c>
      <c r="V48" s="33">
        <f t="shared" si="11"/>
        <v>7841.0596026490075</v>
      </c>
      <c r="W48" s="14"/>
      <c r="X48" s="47">
        <v>37395.838233825518</v>
      </c>
      <c r="Y48" s="12"/>
      <c r="Z48" s="12"/>
      <c r="AA48" s="12"/>
      <c r="AB48" s="12"/>
      <c r="AC48" s="12"/>
      <c r="AD48" s="21"/>
      <c r="AE48" s="12"/>
      <c r="AF48" s="12"/>
      <c r="AG48" s="12"/>
      <c r="AH48" s="21"/>
      <c r="AJ48" s="12"/>
      <c r="AK48" s="12"/>
      <c r="AL48" s="12"/>
      <c r="AM48" s="12"/>
      <c r="AN48" s="12"/>
      <c r="AO48" s="12"/>
      <c r="AQ48" s="12"/>
      <c r="AR48" s="12"/>
      <c r="AS48" s="12"/>
      <c r="AU48" s="23"/>
      <c r="AV48" s="12"/>
    </row>
    <row r="49" spans="1:48" x14ac:dyDescent="0.25">
      <c r="A49" s="40" t="s">
        <v>144</v>
      </c>
      <c r="B49" s="41" t="s">
        <v>37</v>
      </c>
      <c r="C49" s="3">
        <v>14</v>
      </c>
      <c r="D49" s="50">
        <f>+[1]Sheet1!$K$93</f>
        <v>1.7708333333333333E-2</v>
      </c>
      <c r="E49" s="14">
        <f>$E$34/D49*10000</f>
        <v>7241.830065359477</v>
      </c>
      <c r="F49" s="11">
        <f>+[2]Sheet1!$J$103</f>
        <v>2.0555555555555556E-2</v>
      </c>
      <c r="G49" s="14">
        <f>$G$34/F49*10000</f>
        <v>7139.6396396396385</v>
      </c>
      <c r="H49" s="11">
        <v>2.2453703703703708E-2</v>
      </c>
      <c r="I49" s="14">
        <f t="shared" si="8"/>
        <v>6876.2886597938132</v>
      </c>
      <c r="J49" s="11">
        <f>+[3]TS2!$R$51</f>
        <v>1.9525462962962981E-2</v>
      </c>
      <c r="K49" s="14">
        <f>$K$34/J49*10000</f>
        <v>7237.7000592768172</v>
      </c>
      <c r="L49" s="11">
        <v>1.7152777777777777E-2</v>
      </c>
      <c r="M49" s="33">
        <f>$M$34/L49*10000</f>
        <v>7422.402159244265</v>
      </c>
      <c r="N49" s="2"/>
      <c r="O49" s="50"/>
      <c r="P49" s="14"/>
      <c r="Q49" s="2"/>
      <c r="R49" s="2"/>
      <c r="S49" s="11">
        <v>1.0856481481481481E-2</v>
      </c>
      <c r="T49" s="14">
        <f>$T$34/S49*10000</f>
        <v>6844.3496801705751</v>
      </c>
      <c r="U49" s="11">
        <v>9.9421296296296289E-3</v>
      </c>
      <c r="V49" s="33">
        <f t="shared" si="11"/>
        <v>6891.7345750873119</v>
      </c>
      <c r="W49" s="14"/>
      <c r="X49" s="47">
        <v>35933.306498607511</v>
      </c>
      <c r="Y49" s="12"/>
      <c r="Z49" s="12"/>
      <c r="AA49" s="12"/>
      <c r="AB49" s="12"/>
      <c r="AC49" s="12"/>
      <c r="AD49" s="21"/>
      <c r="AE49" s="12"/>
      <c r="AF49" s="12"/>
      <c r="AG49" s="12"/>
      <c r="AH49" s="21"/>
      <c r="AJ49" s="12"/>
      <c r="AK49" s="12"/>
      <c r="AL49" s="12"/>
      <c r="AM49" s="12"/>
      <c r="AN49" s="12"/>
      <c r="AO49" s="12"/>
      <c r="AQ49" s="12"/>
      <c r="AR49" s="12"/>
      <c r="AS49" s="12"/>
      <c r="AU49" s="23"/>
      <c r="AV49" s="12"/>
    </row>
    <row r="50" spans="1:48" x14ac:dyDescent="0.25">
      <c r="A50" s="40" t="s">
        <v>146</v>
      </c>
      <c r="B50" s="41" t="s">
        <v>155</v>
      </c>
      <c r="C50" s="3">
        <v>15</v>
      </c>
      <c r="D50" s="50">
        <f>+[1]Sheet1!$K$97</f>
        <v>2.0601851851851854E-2</v>
      </c>
      <c r="E50" s="14">
        <f>$E$34/D50*10000</f>
        <v>6224.7191011235946</v>
      </c>
      <c r="F50" s="2"/>
      <c r="G50" s="14"/>
      <c r="H50" s="11">
        <v>2.7337962962962963E-2</v>
      </c>
      <c r="I50" s="14">
        <f t="shared" si="8"/>
        <v>5647.7561388653685</v>
      </c>
      <c r="J50" s="11">
        <f>+[3]TS2!$R$59</f>
        <v>2.4421296296296288E-2</v>
      </c>
      <c r="K50" s="14">
        <f>$K$34/J50*10000</f>
        <v>5786.7298578199079</v>
      </c>
      <c r="L50" s="11">
        <v>2.0763888888888887E-2</v>
      </c>
      <c r="M50" s="33">
        <f>$M$34/L50*10000</f>
        <v>6131.5496098104795</v>
      </c>
      <c r="N50" s="2"/>
      <c r="O50" s="50"/>
      <c r="P50" s="14"/>
      <c r="Q50" s="2"/>
      <c r="R50" s="2"/>
      <c r="S50" s="11">
        <v>1.2326388888888887E-2</v>
      </c>
      <c r="T50" s="14">
        <f>$T$34/S50*10000</f>
        <v>6028.1690140845076</v>
      </c>
      <c r="U50" s="11">
        <v>1.0543981481481481E-2</v>
      </c>
      <c r="V50" s="33">
        <f t="shared" si="11"/>
        <v>6498.3534577387491</v>
      </c>
      <c r="W50" s="14"/>
      <c r="X50" s="47">
        <v>30669.521040577238</v>
      </c>
      <c r="Y50" s="12"/>
      <c r="Z50" s="12"/>
      <c r="AA50" s="12"/>
      <c r="AB50" s="12"/>
      <c r="AC50" s="12"/>
      <c r="AD50" s="21"/>
      <c r="AE50" s="12"/>
      <c r="AF50" s="12"/>
      <c r="AG50" s="12"/>
      <c r="AH50" s="21"/>
      <c r="AJ50" s="12"/>
      <c r="AK50" s="12"/>
      <c r="AL50" s="12"/>
      <c r="AM50" s="12"/>
      <c r="AN50" s="12"/>
      <c r="AO50" s="12"/>
      <c r="AQ50" s="12"/>
      <c r="AR50" s="12"/>
      <c r="AS50" s="12"/>
      <c r="AU50" s="23"/>
      <c r="AV50" s="12"/>
    </row>
    <row r="51" spans="1:48" x14ac:dyDescent="0.25">
      <c r="A51" s="40" t="s">
        <v>86</v>
      </c>
      <c r="B51" s="41" t="s">
        <v>151</v>
      </c>
      <c r="C51" s="3">
        <v>16</v>
      </c>
      <c r="D51" s="1"/>
      <c r="E51" s="2"/>
      <c r="F51" s="11">
        <f>+[2]Sheet1!$J$101</f>
        <v>2.0543981481481479E-2</v>
      </c>
      <c r="G51" s="14">
        <f>$G$34/F51*10000</f>
        <v>7143.6619718309867</v>
      </c>
      <c r="H51" s="11">
        <v>1.9907407407407408E-2</v>
      </c>
      <c r="I51" s="14">
        <f t="shared" si="8"/>
        <v>7755.8139534883721</v>
      </c>
      <c r="J51" s="11"/>
      <c r="K51" s="14"/>
      <c r="L51" s="11">
        <v>1.6134259259259261E-2</v>
      </c>
      <c r="M51" s="33">
        <f>$M$34/L51*10000</f>
        <v>7890.9612625538002</v>
      </c>
      <c r="N51" s="2"/>
      <c r="O51" s="50"/>
      <c r="P51" s="14"/>
      <c r="Q51" s="2"/>
      <c r="R51" s="2"/>
      <c r="S51" s="11">
        <v>9.7106481481481419E-3</v>
      </c>
      <c r="T51" s="14">
        <f>$T$34/S51*10000</f>
        <v>7651.9666269368336</v>
      </c>
      <c r="U51" s="2"/>
      <c r="V51" s="3"/>
      <c r="W51" s="2"/>
      <c r="X51" s="47">
        <v>30442.403814809993</v>
      </c>
      <c r="Y51" s="12"/>
      <c r="Z51" s="12"/>
      <c r="AA51" s="12"/>
      <c r="AB51" s="12"/>
      <c r="AC51" s="12"/>
      <c r="AD51" s="21"/>
      <c r="AE51" s="12"/>
      <c r="AF51" s="12"/>
      <c r="AG51" s="12"/>
      <c r="AH51" s="21"/>
      <c r="AJ51" s="12"/>
      <c r="AK51" s="12"/>
      <c r="AL51" s="12"/>
      <c r="AM51" s="12"/>
      <c r="AN51" s="12"/>
      <c r="AO51" s="12"/>
      <c r="AQ51" s="12"/>
      <c r="AR51" s="12"/>
      <c r="AS51" s="12"/>
      <c r="AU51" s="23"/>
      <c r="AV51" s="12"/>
    </row>
    <row r="52" spans="1:48" x14ac:dyDescent="0.25">
      <c r="A52" s="42" t="s">
        <v>200</v>
      </c>
      <c r="B52" s="43" t="s">
        <v>89</v>
      </c>
      <c r="C52" s="3">
        <v>17</v>
      </c>
      <c r="D52" s="50">
        <f>+[1]Sheet1!$K$83</f>
        <v>1.5405092592592593E-2</v>
      </c>
      <c r="E52" s="14">
        <f>$E$34/D52*10000</f>
        <v>8324.5679939894799</v>
      </c>
      <c r="F52" s="11">
        <f>+[2]Sheet1!$J$82</f>
        <v>1.6782407407407409E-2</v>
      </c>
      <c r="G52" s="14">
        <f>$G$34/F52*10000</f>
        <v>8744.8275862068949</v>
      </c>
      <c r="H52" s="11">
        <v>1.8043981481481484E-2</v>
      </c>
      <c r="I52" s="14">
        <f t="shared" si="8"/>
        <v>8556.7671584348936</v>
      </c>
      <c r="J52" s="11"/>
      <c r="K52" s="14"/>
      <c r="L52" s="2"/>
      <c r="M52" s="3"/>
      <c r="N52" s="2"/>
      <c r="O52" s="50"/>
      <c r="P52" s="14"/>
      <c r="Q52" s="11"/>
      <c r="R52" s="14"/>
      <c r="S52" s="11"/>
      <c r="T52" s="14"/>
      <c r="U52" s="2"/>
      <c r="V52" s="3"/>
      <c r="W52" s="2"/>
      <c r="X52" s="47">
        <v>25626.162738631268</v>
      </c>
      <c r="Y52" s="12"/>
      <c r="Z52" s="12"/>
      <c r="AA52" s="12"/>
      <c r="AB52" s="12"/>
      <c r="AC52" s="12"/>
      <c r="AD52" s="21"/>
      <c r="AE52" s="12"/>
      <c r="AF52" s="12"/>
      <c r="AG52" s="12"/>
      <c r="AH52" s="21"/>
      <c r="AJ52" s="12"/>
      <c r="AK52" s="12"/>
      <c r="AL52" s="12"/>
      <c r="AM52" s="12"/>
      <c r="AN52" s="12"/>
      <c r="AO52" s="12"/>
      <c r="AQ52" s="12"/>
      <c r="AR52" s="12"/>
      <c r="AS52" s="12"/>
      <c r="AU52" s="23"/>
      <c r="AV52" s="12"/>
    </row>
    <row r="53" spans="1:48" x14ac:dyDescent="0.25">
      <c r="A53" s="40" t="str">
        <f>+[3]TS2!$E$48</f>
        <v>Fraser</v>
      </c>
      <c r="B53" s="41" t="str">
        <f>+[3]TS2!$F$48</f>
        <v>Alexander</v>
      </c>
      <c r="C53" s="3">
        <v>18</v>
      </c>
      <c r="D53" s="1"/>
      <c r="E53" s="2"/>
      <c r="F53" s="11">
        <f>+[2]Sheet1!$J$96</f>
        <v>1.9814814814814816E-2</v>
      </c>
      <c r="G53" s="14">
        <f>$G$34/F53*10000</f>
        <v>7406.5420560747652</v>
      </c>
      <c r="H53" s="11">
        <v>2.0995370370370373E-2</v>
      </c>
      <c r="I53" s="14">
        <f t="shared" si="8"/>
        <v>7353.9140022050724</v>
      </c>
      <c r="J53" s="11">
        <f>+[3]TS2!$R$48</f>
        <v>1.86574074074074E-2</v>
      </c>
      <c r="K53" s="14">
        <f>$K$34/J53*10000</f>
        <v>7574.4416873449172</v>
      </c>
      <c r="L53" s="2"/>
      <c r="M53" s="3"/>
      <c r="N53" s="2"/>
      <c r="O53" s="50"/>
      <c r="P53" s="14"/>
      <c r="Q53" s="2"/>
      <c r="R53" s="2"/>
      <c r="S53" s="11"/>
      <c r="T53" s="14"/>
      <c r="U53" s="2"/>
      <c r="V53" s="3"/>
      <c r="W53" s="2"/>
      <c r="X53" s="47">
        <v>22334.897745624752</v>
      </c>
      <c r="Y53" s="12"/>
      <c r="Z53" s="12"/>
      <c r="AA53" s="12"/>
      <c r="AB53" s="12"/>
      <c r="AC53" s="12"/>
      <c r="AD53" s="21"/>
      <c r="AE53" s="12"/>
      <c r="AF53" s="12"/>
      <c r="AG53" s="12"/>
      <c r="AH53" s="21"/>
      <c r="AJ53" s="12"/>
      <c r="AK53" s="12"/>
      <c r="AL53" s="12"/>
      <c r="AM53" s="12"/>
      <c r="AN53" s="12"/>
      <c r="AO53" s="12"/>
      <c r="AQ53" s="12"/>
      <c r="AR53" s="12"/>
      <c r="AS53" s="12"/>
      <c r="AU53" s="23"/>
      <c r="AV53" s="12"/>
    </row>
    <row r="54" spans="1:48" ht="15.75" thickBot="1" x14ac:dyDescent="0.3">
      <c r="A54" s="55" t="str">
        <f>+[3]TS2!$E$52</f>
        <v>Webster</v>
      </c>
      <c r="B54" s="56" t="str">
        <f>+[3]TS2!$F$52</f>
        <v>Max</v>
      </c>
      <c r="C54" s="6">
        <v>19</v>
      </c>
      <c r="D54" s="4"/>
      <c r="E54" s="5"/>
      <c r="F54" s="34">
        <f>+[2]Sheet1!$J$93</f>
        <v>1.8912037037037036E-2</v>
      </c>
      <c r="G54" s="35">
        <f>$G$34/F54*10000</f>
        <v>7760.097919216646</v>
      </c>
      <c r="H54" s="34">
        <v>2.1701388888888892E-2</v>
      </c>
      <c r="I54" s="35">
        <f t="shared" si="8"/>
        <v>7114.6666666666661</v>
      </c>
      <c r="J54" s="34">
        <f>+[3]TS2!$R$52</f>
        <v>1.9548611111111114E-2</v>
      </c>
      <c r="K54" s="35">
        <f>$K$34/J54*10000</f>
        <v>7229.1296625222021</v>
      </c>
      <c r="L54" s="5"/>
      <c r="M54" s="6"/>
      <c r="N54" s="5"/>
      <c r="O54" s="51"/>
      <c r="P54" s="35"/>
      <c r="Q54" s="34"/>
      <c r="R54" s="35"/>
      <c r="S54" s="34"/>
      <c r="T54" s="35"/>
      <c r="U54" s="5"/>
      <c r="V54" s="6"/>
      <c r="W54" s="5"/>
      <c r="X54" s="48">
        <v>22103.894248405515</v>
      </c>
      <c r="Y54" s="12"/>
      <c r="Z54" s="12"/>
      <c r="AA54" s="12"/>
      <c r="AB54" s="12"/>
      <c r="AC54" s="12"/>
      <c r="AD54" s="21"/>
      <c r="AE54" s="12"/>
      <c r="AF54" s="12"/>
      <c r="AG54" s="12"/>
      <c r="AH54" s="21"/>
      <c r="AJ54" s="12"/>
      <c r="AK54" s="12"/>
      <c r="AL54" s="12"/>
      <c r="AM54" s="12"/>
      <c r="AN54" s="12"/>
      <c r="AO54" s="12"/>
      <c r="AQ54" s="12"/>
      <c r="AR54" s="12"/>
      <c r="AS54" s="12"/>
      <c r="AU54" s="23"/>
      <c r="AV54" s="12"/>
    </row>
  </sheetData>
  <sortState ref="A36:AV54">
    <sortCondition descending="1" ref="AU36:AU54"/>
  </sortState>
  <mergeCells count="26">
    <mergeCell ref="X4:X7"/>
    <mergeCell ref="X32:X35"/>
    <mergeCell ref="Q33:R33"/>
    <mergeCell ref="S33:T33"/>
    <mergeCell ref="U33:V33"/>
    <mergeCell ref="A34:B34"/>
    <mergeCell ref="U5:V5"/>
    <mergeCell ref="A6:B6"/>
    <mergeCell ref="D32:M32"/>
    <mergeCell ref="O32:V32"/>
    <mergeCell ref="D33:E33"/>
    <mergeCell ref="F33:G33"/>
    <mergeCell ref="H33:I33"/>
    <mergeCell ref="J33:K33"/>
    <mergeCell ref="L33:M33"/>
    <mergeCell ref="O33:P33"/>
    <mergeCell ref="D4:M4"/>
    <mergeCell ref="O4:V4"/>
    <mergeCell ref="D5:E5"/>
    <mergeCell ref="F5:G5"/>
    <mergeCell ref="H5:I5"/>
    <mergeCell ref="J5:K5"/>
    <mergeCell ref="L5:M5"/>
    <mergeCell ref="O5:P5"/>
    <mergeCell ref="Q5:R5"/>
    <mergeCell ref="S5:T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workbookViewId="0">
      <pane xSplit="3" ySplit="7" topLeftCell="D8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14.140625" customWidth="1"/>
    <col min="2" max="2" width="10.42578125" customWidth="1"/>
    <col min="14" max="14" width="3.42578125" customWidth="1"/>
    <col min="18" max="18" width="9.5703125" bestFit="1" customWidth="1"/>
    <col min="23" max="23" width="2.85546875" customWidth="1"/>
    <col min="24" max="24" width="9.140625" style="12"/>
    <col min="30" max="30" width="9.140625" style="22"/>
    <col min="34" max="34" width="9.140625" style="22"/>
    <col min="35" max="35" width="3.5703125" customWidth="1"/>
    <col min="42" max="42" width="2" customWidth="1"/>
    <col min="46" max="46" width="4.7109375" customWidth="1"/>
  </cols>
  <sheetData>
    <row r="1" spans="1:48" ht="21" x14ac:dyDescent="0.35">
      <c r="A1" s="10" t="s">
        <v>16</v>
      </c>
    </row>
    <row r="2" spans="1:48" ht="21" x14ac:dyDescent="0.35">
      <c r="A2" s="10" t="s">
        <v>17</v>
      </c>
      <c r="C2" s="10" t="s">
        <v>156</v>
      </c>
    </row>
    <row r="3" spans="1:48" ht="15.75" thickBot="1" x14ac:dyDescent="0.3"/>
    <row r="4" spans="1:48" x14ac:dyDescent="0.25">
      <c r="A4" s="7"/>
      <c r="B4" s="8"/>
      <c r="C4" s="9"/>
      <c r="D4" s="71" t="s">
        <v>7</v>
      </c>
      <c r="E4" s="72"/>
      <c r="F4" s="72"/>
      <c r="G4" s="72"/>
      <c r="H4" s="72"/>
      <c r="I4" s="72"/>
      <c r="J4" s="72"/>
      <c r="K4" s="72"/>
      <c r="L4" s="72"/>
      <c r="M4" s="73"/>
      <c r="O4" s="71" t="s">
        <v>72</v>
      </c>
      <c r="P4" s="72"/>
      <c r="Q4" s="72"/>
      <c r="R4" s="72"/>
      <c r="S4" s="72"/>
      <c r="T4" s="72"/>
      <c r="U4" s="72"/>
      <c r="V4" s="73"/>
      <c r="W4" s="52"/>
      <c r="X4" s="75" t="s">
        <v>203</v>
      </c>
    </row>
    <row r="5" spans="1:48" x14ac:dyDescent="0.25">
      <c r="A5" s="1"/>
      <c r="B5" s="2"/>
      <c r="C5" s="3"/>
      <c r="D5" s="69" t="s">
        <v>6</v>
      </c>
      <c r="E5" s="70"/>
      <c r="F5" s="70" t="s">
        <v>8</v>
      </c>
      <c r="G5" s="70"/>
      <c r="H5" s="70" t="s">
        <v>9</v>
      </c>
      <c r="I5" s="70"/>
      <c r="J5" s="70" t="s">
        <v>10</v>
      </c>
      <c r="K5" s="70"/>
      <c r="L5" s="70" t="s">
        <v>11</v>
      </c>
      <c r="M5" s="74"/>
      <c r="O5" s="69" t="s">
        <v>12</v>
      </c>
      <c r="P5" s="70"/>
      <c r="Q5" s="70" t="s">
        <v>13</v>
      </c>
      <c r="R5" s="70"/>
      <c r="S5" s="70" t="s">
        <v>14</v>
      </c>
      <c r="T5" s="70"/>
      <c r="U5" s="70" t="s">
        <v>15</v>
      </c>
      <c r="V5" s="74"/>
      <c r="W5" s="18"/>
      <c r="X5" s="76"/>
    </row>
    <row r="6" spans="1:48" x14ac:dyDescent="0.25">
      <c r="A6" s="69" t="s">
        <v>2</v>
      </c>
      <c r="B6" s="70"/>
      <c r="C6" s="3"/>
      <c r="D6" s="1" t="s">
        <v>5</v>
      </c>
      <c r="E6" s="11">
        <f>+[1]Sheet1!$K$152</f>
        <v>1.7939814814814815E-2</v>
      </c>
      <c r="F6" s="2" t="s">
        <v>5</v>
      </c>
      <c r="G6" s="11">
        <f>+[2]Sheet1!$J$112</f>
        <v>2.1250000000000002E-2</v>
      </c>
      <c r="H6" s="2" t="s">
        <v>5</v>
      </c>
      <c r="I6" s="11">
        <v>2.2094907407407407E-2</v>
      </c>
      <c r="J6" s="2" t="s">
        <v>5</v>
      </c>
      <c r="K6" s="11">
        <f>+[3]TS3!$R$3</f>
        <v>2.0694444444444446E-2</v>
      </c>
      <c r="L6" s="2" t="s">
        <v>5</v>
      </c>
      <c r="M6" s="17">
        <v>2.1863425925925925E-2</v>
      </c>
      <c r="O6" s="1" t="s">
        <v>5</v>
      </c>
      <c r="P6" s="11">
        <f>+'[4]Holmfirth Junior Duathlon 2016'!$R$95</f>
        <v>1.6759259259259265E-2</v>
      </c>
      <c r="Q6" s="2" t="s">
        <v>5</v>
      </c>
      <c r="R6" s="11">
        <v>2.0625000000000001E-2</v>
      </c>
      <c r="S6" s="2" t="s">
        <v>5</v>
      </c>
      <c r="T6" s="11">
        <v>1.2407407407407409E-2</v>
      </c>
      <c r="U6" s="2" t="s">
        <v>5</v>
      </c>
      <c r="V6" s="17">
        <v>9.5601851851851855E-3</v>
      </c>
      <c r="W6" s="11"/>
      <c r="X6" s="76"/>
    </row>
    <row r="7" spans="1:48" ht="15.75" thickBot="1" x14ac:dyDescent="0.3">
      <c r="A7" s="1" t="s">
        <v>0</v>
      </c>
      <c r="B7" s="2" t="s">
        <v>1</v>
      </c>
      <c r="C7" s="3" t="s">
        <v>204</v>
      </c>
      <c r="D7" s="1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3" t="s">
        <v>4</v>
      </c>
      <c r="O7" s="1" t="s">
        <v>3</v>
      </c>
      <c r="P7" s="2" t="s">
        <v>4</v>
      </c>
      <c r="Q7" s="2" t="s">
        <v>3</v>
      </c>
      <c r="R7" s="2" t="s">
        <v>4</v>
      </c>
      <c r="S7" s="2" t="s">
        <v>3</v>
      </c>
      <c r="T7" s="2" t="s">
        <v>4</v>
      </c>
      <c r="U7" s="2" t="s">
        <v>3</v>
      </c>
      <c r="V7" s="3" t="s">
        <v>4</v>
      </c>
      <c r="W7" s="2"/>
      <c r="X7" s="76"/>
      <c r="Y7" s="19"/>
      <c r="Z7" s="19"/>
      <c r="AA7" s="19"/>
      <c r="AB7" s="19"/>
      <c r="AC7" s="19"/>
      <c r="AJ7" s="19"/>
      <c r="AK7" s="19"/>
      <c r="AL7" s="19"/>
      <c r="AM7" s="19"/>
    </row>
    <row r="8" spans="1:48" x14ac:dyDescent="0.25">
      <c r="A8" s="38" t="s">
        <v>158</v>
      </c>
      <c r="B8" s="39" t="s">
        <v>163</v>
      </c>
      <c r="C8" s="9">
        <v>1</v>
      </c>
      <c r="D8" s="49">
        <f>+[1]Sheet1!$K$152</f>
        <v>1.7939814814814815E-2</v>
      </c>
      <c r="E8" s="29">
        <f>$E$6/D8*10000</f>
        <v>10000</v>
      </c>
      <c r="F8" s="28">
        <f>+[2]Sheet1!$J$113</f>
        <v>2.1631944444444443E-2</v>
      </c>
      <c r="G8" s="29">
        <f t="shared" ref="G8:G16" si="0">$G$6/F8*10000</f>
        <v>9823.4349919743199</v>
      </c>
      <c r="H8" s="28">
        <v>2.2094907407407407E-2</v>
      </c>
      <c r="I8" s="29">
        <f>$I$6/H8*10000</f>
        <v>10000</v>
      </c>
      <c r="J8" s="28">
        <f>+[3]TS3!$R$3</f>
        <v>2.0694444444444446E-2</v>
      </c>
      <c r="K8" s="29">
        <f>$K$6/J8*10000</f>
        <v>10000</v>
      </c>
      <c r="L8" s="8"/>
      <c r="M8" s="9"/>
      <c r="N8" s="8"/>
      <c r="O8" s="49">
        <f>+'[4]Holmfirth Junior Duathlon 2016'!$R$96</f>
        <v>1.6921296296296309E-2</v>
      </c>
      <c r="P8" s="29">
        <f>$P$6/O8*10000</f>
        <v>9904.2407660738681</v>
      </c>
      <c r="Q8" s="28">
        <v>2.0625000000000001E-2</v>
      </c>
      <c r="R8" s="29">
        <f>$R$6/Q8*10000</f>
        <v>10000</v>
      </c>
      <c r="S8" s="28">
        <v>1.25925925925926E-2</v>
      </c>
      <c r="T8" s="29">
        <f>$T$6/S8*10000</f>
        <v>9852.9411764705837</v>
      </c>
      <c r="U8" s="28">
        <v>9.5601851851851855E-3</v>
      </c>
      <c r="V8" s="31">
        <f>$V$6/U8*10000</f>
        <v>10000</v>
      </c>
      <c r="W8" s="29"/>
      <c r="X8" s="46">
        <v>50000</v>
      </c>
      <c r="Y8" s="12"/>
      <c r="Z8" s="12"/>
      <c r="AA8" s="12"/>
      <c r="AB8" s="12"/>
      <c r="AC8" s="12"/>
      <c r="AD8" s="21"/>
      <c r="AE8" s="12"/>
      <c r="AF8" s="12"/>
      <c r="AG8" s="12"/>
      <c r="AH8" s="21"/>
      <c r="AJ8" s="12"/>
      <c r="AK8" s="12"/>
      <c r="AL8" s="12"/>
      <c r="AM8" s="12"/>
      <c r="AN8" s="12"/>
      <c r="AO8" s="12"/>
      <c r="AQ8" s="12"/>
      <c r="AR8" s="12"/>
      <c r="AS8" s="12"/>
      <c r="AU8" s="23"/>
      <c r="AV8" s="12"/>
    </row>
    <row r="9" spans="1:48" x14ac:dyDescent="0.25">
      <c r="A9" s="40" t="s">
        <v>159</v>
      </c>
      <c r="B9" s="41" t="s">
        <v>128</v>
      </c>
      <c r="C9" s="3">
        <v>2</v>
      </c>
      <c r="D9" s="50">
        <f>+[1]Sheet1!$K$153</f>
        <v>1.8449074074074073E-2</v>
      </c>
      <c r="E9" s="14">
        <f>$E$6/D9*10000</f>
        <v>9723.9648682559618</v>
      </c>
      <c r="F9" s="11">
        <f>+[2]Sheet1!$J$112</f>
        <v>2.1250000000000002E-2</v>
      </c>
      <c r="G9" s="14">
        <f t="shared" si="0"/>
        <v>10000</v>
      </c>
      <c r="H9" s="11">
        <v>2.2349537037037032E-2</v>
      </c>
      <c r="I9" s="14">
        <f>$I$6/H9*10000</f>
        <v>9886.0693940963247</v>
      </c>
      <c r="J9" s="11">
        <f>+[3]TS3!$R$4</f>
        <v>2.1099537037037028E-2</v>
      </c>
      <c r="K9" s="14">
        <f>$K$6/J9*10000</f>
        <v>9808.0087767416408</v>
      </c>
      <c r="L9" s="11">
        <v>2.1863425925925925E-2</v>
      </c>
      <c r="M9" s="33">
        <f>$M$6/L9*10000</f>
        <v>10000</v>
      </c>
      <c r="N9" s="2"/>
      <c r="O9" s="50">
        <f>+'[4]Holmfirth Junior Duathlon 2016'!$R$97</f>
        <v>1.7314814814814825E-2</v>
      </c>
      <c r="P9" s="14">
        <f>$P$6/O9*10000</f>
        <v>9679.1443850267351</v>
      </c>
      <c r="Q9" s="11">
        <v>2.0671296296296295E-2</v>
      </c>
      <c r="R9" s="14">
        <f>$R$6/Q9*10000</f>
        <v>9977.6035834266531</v>
      </c>
      <c r="S9" s="11">
        <v>1.2650462962962961E-2</v>
      </c>
      <c r="T9" s="14">
        <f>$T$6/S9*10000</f>
        <v>9807.8682525160148</v>
      </c>
      <c r="U9" s="2"/>
      <c r="V9" s="3"/>
      <c r="W9" s="2"/>
      <c r="X9" s="47">
        <v>49671.681754264617</v>
      </c>
      <c r="Y9" s="12"/>
      <c r="Z9" s="12"/>
      <c r="AA9" s="12"/>
      <c r="AB9" s="12"/>
      <c r="AC9" s="12"/>
      <c r="AD9" s="21"/>
      <c r="AE9" s="12"/>
      <c r="AF9" s="12"/>
      <c r="AG9" s="12"/>
      <c r="AH9" s="21"/>
      <c r="AJ9" s="12"/>
      <c r="AK9" s="12"/>
      <c r="AL9" s="12"/>
      <c r="AM9" s="12"/>
      <c r="AN9" s="12"/>
      <c r="AO9" s="12"/>
      <c r="AQ9" s="12"/>
      <c r="AR9" s="12"/>
      <c r="AS9" s="12"/>
      <c r="AU9" s="23"/>
      <c r="AV9" s="12"/>
    </row>
    <row r="10" spans="1:48" x14ac:dyDescent="0.25">
      <c r="A10" s="40" t="s">
        <v>157</v>
      </c>
      <c r="B10" s="41" t="s">
        <v>162</v>
      </c>
      <c r="C10" s="3">
        <v>3</v>
      </c>
      <c r="D10" s="1"/>
      <c r="E10" s="14"/>
      <c r="F10" s="11">
        <f>+[2]Sheet1!$J$115</f>
        <v>2.2800925925925929E-2</v>
      </c>
      <c r="G10" s="14">
        <f t="shared" si="0"/>
        <v>9319.7969543147192</v>
      </c>
      <c r="H10" s="11">
        <v>2.2847222222222224E-2</v>
      </c>
      <c r="I10" s="14">
        <f>$I$6/H10*10000</f>
        <v>9670.7193515704148</v>
      </c>
      <c r="J10" s="11">
        <f>+[3]TS3!$R$5</f>
        <v>2.1203703703703697E-2</v>
      </c>
      <c r="K10" s="14">
        <f>$K$6/J10*10000</f>
        <v>9759.82532751092</v>
      </c>
      <c r="L10" s="11">
        <v>2.2662037037037036E-2</v>
      </c>
      <c r="M10" s="33">
        <f>$M$6/L10*10000</f>
        <v>9647.5995914198156</v>
      </c>
      <c r="N10" s="2"/>
      <c r="O10" s="50"/>
      <c r="P10" s="14"/>
      <c r="Q10" s="2"/>
      <c r="R10" s="2"/>
      <c r="S10" s="11">
        <v>1.2407407407407409E-2</v>
      </c>
      <c r="T10" s="2">
        <f>$T$6/S10*10000</f>
        <v>10000</v>
      </c>
      <c r="U10" s="2"/>
      <c r="V10" s="3"/>
      <c r="W10" s="2"/>
      <c r="X10" s="47">
        <v>48397.94122481587</v>
      </c>
      <c r="Y10" s="12"/>
      <c r="Z10" s="12"/>
      <c r="AA10" s="12"/>
      <c r="AB10" s="12"/>
      <c r="AC10" s="12"/>
      <c r="AD10" s="21"/>
      <c r="AE10" s="12"/>
      <c r="AF10" s="12"/>
      <c r="AG10" s="12"/>
      <c r="AH10" s="21"/>
      <c r="AJ10" s="12"/>
      <c r="AK10" s="12"/>
      <c r="AL10" s="12"/>
      <c r="AM10" s="12"/>
      <c r="AN10" s="12"/>
      <c r="AO10" s="12"/>
      <c r="AQ10" s="12"/>
      <c r="AR10" s="12"/>
      <c r="AS10" s="12"/>
      <c r="AU10" s="23"/>
      <c r="AV10" s="12"/>
    </row>
    <row r="11" spans="1:48" x14ac:dyDescent="0.25">
      <c r="A11" s="42" t="s">
        <v>160</v>
      </c>
      <c r="B11" s="43" t="s">
        <v>192</v>
      </c>
      <c r="C11" s="3">
        <v>4</v>
      </c>
      <c r="D11" s="50">
        <f>+[1]Sheet1!$K$154</f>
        <v>1.9178240740740742E-2</v>
      </c>
      <c r="E11" s="14">
        <f>$E$6/D11*10000</f>
        <v>9354.2546771273392</v>
      </c>
      <c r="F11" s="11">
        <f>+[2]Sheet1!$J$114</f>
        <v>2.255787037037037E-2</v>
      </c>
      <c r="G11" s="14">
        <f t="shared" si="0"/>
        <v>9420.2154951257071</v>
      </c>
      <c r="H11" s="11">
        <v>2.3321759259259261E-2</v>
      </c>
      <c r="I11" s="14">
        <f>$I$6/H11*10000</f>
        <v>9473.9454094292796</v>
      </c>
      <c r="J11" s="11"/>
      <c r="K11" s="14"/>
      <c r="L11" s="2"/>
      <c r="M11" s="3"/>
      <c r="N11" s="2"/>
      <c r="O11" s="50">
        <f>+'[4]Holmfirth Junior Duathlon 2016'!$R$99</f>
        <v>1.8090277777777788E-2</v>
      </c>
      <c r="P11" s="14">
        <f>$P$6/O11*10000</f>
        <v>9264.2354446577083</v>
      </c>
      <c r="Q11" s="11">
        <v>2.1064814814814814E-2</v>
      </c>
      <c r="R11" s="14">
        <f t="shared" ref="R11:R16" si="1">$R$6/Q11*10000</f>
        <v>9791.2087912087918</v>
      </c>
      <c r="S11" s="11"/>
      <c r="T11" s="14"/>
      <c r="U11" s="2"/>
      <c r="V11" s="3"/>
      <c r="W11" s="2"/>
      <c r="X11" s="47">
        <v>47303.85981754883</v>
      </c>
      <c r="Y11" s="12"/>
      <c r="Z11" s="12"/>
      <c r="AA11" s="12"/>
      <c r="AB11" s="12"/>
      <c r="AC11" s="12"/>
      <c r="AD11" s="21"/>
      <c r="AE11" s="12"/>
      <c r="AF11" s="12"/>
      <c r="AG11" s="12"/>
      <c r="AH11" s="21"/>
      <c r="AJ11" s="12"/>
      <c r="AK11" s="12"/>
      <c r="AL11" s="12"/>
      <c r="AM11" s="12"/>
      <c r="AN11" s="12"/>
      <c r="AO11" s="12"/>
      <c r="AQ11" s="12"/>
      <c r="AR11" s="12"/>
      <c r="AS11" s="12"/>
      <c r="AU11" s="23"/>
      <c r="AV11" s="12"/>
    </row>
    <row r="12" spans="1:48" x14ac:dyDescent="0.25">
      <c r="A12" s="40" t="s">
        <v>122</v>
      </c>
      <c r="B12" s="41" t="s">
        <v>63</v>
      </c>
      <c r="C12" s="3">
        <v>5</v>
      </c>
      <c r="D12" s="1"/>
      <c r="E12" s="14"/>
      <c r="F12" s="11">
        <f>+[2]Sheet1!$J$119</f>
        <v>2.4143518518518519E-2</v>
      </c>
      <c r="G12" s="14">
        <f t="shared" si="0"/>
        <v>8801.5340364333661</v>
      </c>
      <c r="H12" s="2"/>
      <c r="I12" s="2"/>
      <c r="J12" s="11">
        <f>+[3]TS3!$R$7</f>
        <v>2.2881944444444427E-2</v>
      </c>
      <c r="K12" s="14">
        <f>$K$6/J12*10000</f>
        <v>9044.0060698027391</v>
      </c>
      <c r="L12" s="11">
        <v>2.2488425925925926E-2</v>
      </c>
      <c r="M12" s="33">
        <f>$M$6/L12*10000</f>
        <v>9722.0792588780241</v>
      </c>
      <c r="N12" s="2"/>
      <c r="O12" s="50"/>
      <c r="P12" s="14"/>
      <c r="Q12" s="11">
        <v>2.3784722222222221E-2</v>
      </c>
      <c r="R12" s="14">
        <f t="shared" si="1"/>
        <v>8671.5328467153304</v>
      </c>
      <c r="S12" s="11">
        <v>1.2696759259259269E-2</v>
      </c>
      <c r="T12" s="14">
        <f>$T$6/S12*10000</f>
        <v>9772.1057429352713</v>
      </c>
      <c r="U12" s="11">
        <v>1.0069444444444445E-2</v>
      </c>
      <c r="V12" s="33">
        <f>$V$6/U12*10000</f>
        <v>9494.2528735632186</v>
      </c>
      <c r="W12" s="14"/>
      <c r="X12" s="47">
        <v>46833.977981612617</v>
      </c>
      <c r="Y12" s="12"/>
      <c r="Z12" s="12"/>
      <c r="AA12" s="12"/>
      <c r="AB12" s="12"/>
      <c r="AC12" s="12"/>
      <c r="AD12" s="21"/>
      <c r="AE12" s="12"/>
      <c r="AF12" s="12"/>
      <c r="AG12" s="12"/>
      <c r="AH12" s="21"/>
      <c r="AJ12" s="12"/>
      <c r="AK12" s="12"/>
      <c r="AL12" s="12"/>
      <c r="AM12" s="12"/>
      <c r="AN12" s="12"/>
      <c r="AO12" s="12"/>
      <c r="AQ12" s="12"/>
      <c r="AR12" s="12"/>
      <c r="AS12" s="12"/>
      <c r="AU12" s="23"/>
      <c r="AV12" s="12"/>
    </row>
    <row r="13" spans="1:48" x14ac:dyDescent="0.25">
      <c r="A13" s="40" t="s">
        <v>30</v>
      </c>
      <c r="B13" s="41" t="s">
        <v>67</v>
      </c>
      <c r="C13" s="3">
        <v>6</v>
      </c>
      <c r="D13" s="50">
        <f>+[1]Sheet1!$K$155</f>
        <v>1.954861111111111E-2</v>
      </c>
      <c r="E13" s="14">
        <f>$E$6/D13*10000</f>
        <v>9177.0278271166371</v>
      </c>
      <c r="F13" s="11">
        <f>+[2]Sheet1!$J$116</f>
        <v>2.3113425925925926E-2</v>
      </c>
      <c r="G13" s="14">
        <f t="shared" si="0"/>
        <v>9193.7906860290441</v>
      </c>
      <c r="H13" s="11">
        <v>2.5706018518518517E-2</v>
      </c>
      <c r="I13" s="14">
        <f t="shared" ref="I13:I22" si="2">$I$6/H13*10000</f>
        <v>8595.2273750562817</v>
      </c>
      <c r="J13" s="11"/>
      <c r="K13" s="14"/>
      <c r="L13" s="11">
        <v>2.3576388888888893E-2</v>
      </c>
      <c r="M13" s="33">
        <f>$M$6/L13*10000</f>
        <v>9273.4413352970041</v>
      </c>
      <c r="N13" s="2"/>
      <c r="O13" s="50">
        <f>+'[4]Holmfirth Junior Duathlon 2016'!$R$102</f>
        <v>1.8483796296296304E-2</v>
      </c>
      <c r="P13" s="14">
        <f>$P$6/O13*10000</f>
        <v>9067.0006261740764</v>
      </c>
      <c r="Q13" s="11">
        <v>2.2592592592592591E-2</v>
      </c>
      <c r="R13" s="14">
        <f t="shared" si="1"/>
        <v>9129.0983606557384</v>
      </c>
      <c r="S13" s="11">
        <v>1.381944444444444E-2</v>
      </c>
      <c r="T13" s="14">
        <f>$T$6/S13*10000</f>
        <v>8978.2244556113947</v>
      </c>
      <c r="U13" s="11">
        <v>1.019675925925926E-2</v>
      </c>
      <c r="V13" s="33">
        <f>$V$6/U13*10000</f>
        <v>9375.7094211123731</v>
      </c>
      <c r="W13" s="14"/>
      <c r="X13" s="47">
        <v>46149.067630210797</v>
      </c>
      <c r="Y13" s="12"/>
      <c r="Z13" s="12"/>
      <c r="AA13" s="12"/>
      <c r="AB13" s="12"/>
      <c r="AC13" s="12"/>
      <c r="AD13" s="21"/>
      <c r="AE13" s="12"/>
      <c r="AF13" s="12"/>
      <c r="AG13" s="12"/>
      <c r="AH13" s="21"/>
      <c r="AJ13" s="12"/>
      <c r="AK13" s="12"/>
      <c r="AL13" s="12"/>
      <c r="AM13" s="12"/>
      <c r="AN13" s="12"/>
      <c r="AO13" s="12"/>
      <c r="AQ13" s="12"/>
      <c r="AR13" s="12"/>
      <c r="AS13" s="12"/>
      <c r="AU13" s="23"/>
      <c r="AV13" s="12"/>
    </row>
    <row r="14" spans="1:48" x14ac:dyDescent="0.25">
      <c r="A14" s="40" t="s">
        <v>32</v>
      </c>
      <c r="B14" s="41" t="s">
        <v>71</v>
      </c>
      <c r="C14" s="3">
        <v>7</v>
      </c>
      <c r="D14" s="1"/>
      <c r="E14" s="14"/>
      <c r="F14" s="11">
        <f>+[2]Sheet1!$J$117</f>
        <v>2.3495370370370371E-2</v>
      </c>
      <c r="G14" s="14">
        <f t="shared" si="0"/>
        <v>9044.3349753694583</v>
      </c>
      <c r="H14" s="11">
        <v>2.5439814814814814E-2</v>
      </c>
      <c r="I14" s="14">
        <f t="shared" si="2"/>
        <v>8685.1683348498627</v>
      </c>
      <c r="J14" s="11">
        <f>+[3]TS3!$R$9</f>
        <v>2.355324074074075E-2</v>
      </c>
      <c r="K14" s="14">
        <f>$K$6/J14*10000</f>
        <v>8786.2407862407836</v>
      </c>
      <c r="L14" s="2"/>
      <c r="M14" s="3"/>
      <c r="N14" s="2"/>
      <c r="O14" s="50">
        <f>+'[4]Holmfirth Junior Duathlon 2016'!$R$100</f>
        <v>1.8275462962962966E-2</v>
      </c>
      <c r="P14" s="14">
        <f>$P$6/O14*10000</f>
        <v>9170.3609879670694</v>
      </c>
      <c r="Q14" s="11">
        <v>2.1875000000000002E-2</v>
      </c>
      <c r="R14" s="14">
        <f t="shared" si="1"/>
        <v>9428.5714285714275</v>
      </c>
      <c r="S14" s="11">
        <v>1.415509259259258E-2</v>
      </c>
      <c r="T14" s="14">
        <f>$T$6/S14*10000</f>
        <v>8765.3311529027069</v>
      </c>
      <c r="U14" s="2"/>
      <c r="V14" s="3"/>
      <c r="W14" s="2"/>
      <c r="X14" s="47">
        <v>45114.676512998602</v>
      </c>
      <c r="Y14" s="12"/>
      <c r="Z14" s="12"/>
      <c r="AA14" s="12"/>
      <c r="AB14" s="12"/>
      <c r="AC14" s="12"/>
      <c r="AD14" s="21"/>
      <c r="AE14" s="12"/>
      <c r="AF14" s="12"/>
      <c r="AG14" s="12"/>
      <c r="AH14" s="21"/>
      <c r="AJ14" s="12"/>
      <c r="AK14" s="12"/>
      <c r="AL14" s="12"/>
      <c r="AM14" s="12"/>
      <c r="AN14" s="12"/>
      <c r="AO14" s="12"/>
      <c r="AQ14" s="12"/>
      <c r="AR14" s="12"/>
      <c r="AS14" s="12"/>
      <c r="AU14" s="23"/>
      <c r="AV14" s="12"/>
    </row>
    <row r="15" spans="1:48" x14ac:dyDescent="0.25">
      <c r="A15" s="40" t="s">
        <v>159</v>
      </c>
      <c r="B15" s="41" t="s">
        <v>67</v>
      </c>
      <c r="C15" s="3">
        <v>8</v>
      </c>
      <c r="D15" s="50">
        <f>+[1]Sheet1!$K$157</f>
        <v>2.0081018518518519E-2</v>
      </c>
      <c r="E15" s="14">
        <f>$E$6/D15*10000</f>
        <v>8933.7175792507205</v>
      </c>
      <c r="F15" s="11">
        <f>+[2]Sheet1!$J$118</f>
        <v>2.3831018518518519E-2</v>
      </c>
      <c r="G15" s="14">
        <f t="shared" si="0"/>
        <v>8916.9499757163667</v>
      </c>
      <c r="H15" s="11">
        <v>2.4745370370370372E-2</v>
      </c>
      <c r="I15" s="14">
        <f t="shared" si="2"/>
        <v>8928.9055191768002</v>
      </c>
      <c r="J15" s="11">
        <f>+[3]TS3!$R$6</f>
        <v>2.2627314814814836E-2</v>
      </c>
      <c r="K15" s="14">
        <f>$K$6/J15*10000</f>
        <v>9145.7800511508867</v>
      </c>
      <c r="L15" s="11">
        <v>2.4363425925925927E-2</v>
      </c>
      <c r="M15" s="33">
        <f>$M$6/L15*10000</f>
        <v>8973.8717339667455</v>
      </c>
      <c r="N15" s="2"/>
      <c r="O15" s="50">
        <f>+'[4]Holmfirth Junior Duathlon 2016'!$R$105</f>
        <v>1.9166666666666686E-2</v>
      </c>
      <c r="P15" s="14">
        <f>$P$6/O15*10000</f>
        <v>8743.9613526569992</v>
      </c>
      <c r="Q15" s="11">
        <v>2.2835648148148147E-2</v>
      </c>
      <c r="R15" s="14">
        <f t="shared" si="1"/>
        <v>9031.9310694374053</v>
      </c>
      <c r="S15" s="11">
        <v>1.3958333333333336E-2</v>
      </c>
      <c r="T15" s="14">
        <f>$T$6/S15*10000</f>
        <v>8888.8888888888869</v>
      </c>
      <c r="U15" s="11">
        <v>1.1122685185185185E-2</v>
      </c>
      <c r="V15" s="33">
        <f>$V$6/U15*10000</f>
        <v>8595.2133194588969</v>
      </c>
      <c r="W15" s="14"/>
      <c r="X15" s="47">
        <v>45014.205952982556</v>
      </c>
      <c r="Y15" s="12"/>
      <c r="Z15" s="12"/>
      <c r="AA15" s="12"/>
      <c r="AB15" s="12"/>
      <c r="AC15" s="12"/>
      <c r="AD15" s="21"/>
      <c r="AE15" s="12"/>
      <c r="AF15" s="12"/>
      <c r="AG15" s="12"/>
      <c r="AH15" s="21"/>
      <c r="AJ15" s="12"/>
      <c r="AK15" s="12"/>
      <c r="AL15" s="12"/>
      <c r="AM15" s="12"/>
      <c r="AN15" s="12"/>
      <c r="AO15" s="12"/>
      <c r="AQ15" s="12"/>
      <c r="AR15" s="12"/>
      <c r="AS15" s="12"/>
      <c r="AU15" s="23"/>
      <c r="AV15" s="23"/>
    </row>
    <row r="16" spans="1:48" x14ac:dyDescent="0.25">
      <c r="A16" s="40" t="s">
        <v>161</v>
      </c>
      <c r="B16" s="41" t="s">
        <v>165</v>
      </c>
      <c r="C16" s="3">
        <v>9</v>
      </c>
      <c r="D16" s="1"/>
      <c r="E16" s="14"/>
      <c r="F16" s="11">
        <v>2.5185185185185185E-2</v>
      </c>
      <c r="G16" s="14">
        <f t="shared" si="0"/>
        <v>8437.5</v>
      </c>
      <c r="H16" s="11">
        <v>2.7384259259259257E-2</v>
      </c>
      <c r="I16" s="14">
        <f t="shared" si="2"/>
        <v>8068.4699915469146</v>
      </c>
      <c r="J16" s="11"/>
      <c r="K16" s="14"/>
      <c r="L16" s="11">
        <v>2.6944444444444441E-2</v>
      </c>
      <c r="M16" s="33">
        <f>$M$6/L16*10000</f>
        <v>8114.2611683848809</v>
      </c>
      <c r="N16" s="2"/>
      <c r="O16" s="50">
        <f>+'[4]Holmfirth Junior Duathlon 2016'!$R$106</f>
        <v>1.9895833333333349E-2</v>
      </c>
      <c r="P16" s="14">
        <f>$P$6/O16*10000</f>
        <v>8423.5020360674771</v>
      </c>
      <c r="Q16" s="11">
        <v>2.462962962962963E-2</v>
      </c>
      <c r="R16" s="14">
        <f t="shared" si="1"/>
        <v>8374.0601503759408</v>
      </c>
      <c r="S16" s="11">
        <v>1.5393518518518515E-2</v>
      </c>
      <c r="T16" s="14">
        <f>$T$6/S16*10000</f>
        <v>8060.1503759398529</v>
      </c>
      <c r="U16" s="2"/>
      <c r="V16" s="3"/>
      <c r="W16" s="2"/>
      <c r="X16" s="47">
        <v>41417.793346375212</v>
      </c>
      <c r="Y16" s="12"/>
      <c r="Z16" s="12"/>
      <c r="AA16" s="12"/>
      <c r="AB16" s="12"/>
      <c r="AC16" s="12"/>
      <c r="AD16" s="21"/>
      <c r="AE16" s="12"/>
      <c r="AF16" s="12"/>
      <c r="AG16" s="12"/>
      <c r="AH16" s="21"/>
      <c r="AJ16" s="12"/>
      <c r="AK16" s="12"/>
      <c r="AL16" s="12"/>
      <c r="AM16" s="12"/>
      <c r="AN16" s="12"/>
      <c r="AO16" s="12"/>
      <c r="AQ16" s="12"/>
      <c r="AR16" s="12"/>
      <c r="AS16" s="12"/>
      <c r="AU16" s="23"/>
      <c r="AV16" s="12"/>
    </row>
    <row r="17" spans="1:48" x14ac:dyDescent="0.25">
      <c r="A17" s="40" t="str">
        <f>+[3]TS3!$E$10</f>
        <v>Lock</v>
      </c>
      <c r="B17" s="41" t="str">
        <f>+[3]TS3!$F$10</f>
        <v>Millie</v>
      </c>
      <c r="C17" s="3">
        <v>10</v>
      </c>
      <c r="D17" s="50">
        <f>+[1]Sheet1!$K$165</f>
        <v>2.2372685185185186E-2</v>
      </c>
      <c r="E17" s="14">
        <f>$E$6/D17*10000</f>
        <v>8018.6239006725291</v>
      </c>
      <c r="F17" s="2"/>
      <c r="G17" s="2"/>
      <c r="H17" s="11">
        <v>2.732638888888889E-2</v>
      </c>
      <c r="I17" s="14">
        <f t="shared" si="2"/>
        <v>8085.5569673867003</v>
      </c>
      <c r="J17" s="11">
        <f>+[3]TS3!$R$10</f>
        <v>2.4456018518518516E-2</v>
      </c>
      <c r="K17" s="14">
        <f>$K$6/J17*10000</f>
        <v>8461.9025082820663</v>
      </c>
      <c r="L17" s="11">
        <v>2.6469907407407411E-2</v>
      </c>
      <c r="M17" s="33">
        <f>$M$6/L17*10000</f>
        <v>8259.7289024923466</v>
      </c>
      <c r="N17" s="2"/>
      <c r="O17" s="50"/>
      <c r="P17" s="14"/>
      <c r="Q17" s="2"/>
      <c r="R17" s="2"/>
      <c r="S17" s="11"/>
      <c r="T17" s="14"/>
      <c r="U17" s="11">
        <v>1.1354166666666667E-2</v>
      </c>
      <c r="V17" s="33">
        <f>$V$6/U17*10000</f>
        <v>8419.9796126401634</v>
      </c>
      <c r="W17" s="14"/>
      <c r="X17" s="47">
        <v>41245.791891473804</v>
      </c>
      <c r="Y17" s="12"/>
      <c r="Z17" s="12"/>
      <c r="AA17" s="12"/>
      <c r="AB17" s="12"/>
      <c r="AC17" s="12"/>
      <c r="AD17" s="21"/>
      <c r="AE17" s="12"/>
      <c r="AF17" s="12"/>
      <c r="AG17" s="12"/>
      <c r="AH17" s="21"/>
      <c r="AJ17" s="12"/>
      <c r="AK17" s="12"/>
      <c r="AL17" s="12"/>
      <c r="AM17" s="12"/>
      <c r="AN17" s="12"/>
      <c r="AO17" s="12"/>
      <c r="AQ17" s="12"/>
      <c r="AR17" s="12"/>
      <c r="AS17" s="12"/>
      <c r="AU17" s="23"/>
      <c r="AV17" s="12"/>
    </row>
    <row r="18" spans="1:48" x14ac:dyDescent="0.25">
      <c r="A18" s="40" t="s">
        <v>76</v>
      </c>
      <c r="B18" s="41" t="s">
        <v>166</v>
      </c>
      <c r="C18" s="3">
        <v>11</v>
      </c>
      <c r="D18" s="50">
        <f>+[1]Sheet1!$K$170</f>
        <v>2.3993055555555556E-2</v>
      </c>
      <c r="E18" s="14">
        <f>$E$6/D18*10000</f>
        <v>7477.0863482875056</v>
      </c>
      <c r="F18" s="11">
        <v>2.4861111111111108E-2</v>
      </c>
      <c r="G18" s="14">
        <f t="shared" ref="G18:G23" si="3">$G$6/F18*10000</f>
        <v>8547.4860335195553</v>
      </c>
      <c r="H18" s="11">
        <v>2.8101851851851854E-2</v>
      </c>
      <c r="I18" s="14">
        <f t="shared" si="2"/>
        <v>7862.4382207578246</v>
      </c>
      <c r="J18" s="11">
        <f>+[3]TS3!$R$12</f>
        <v>2.5162037037037038E-2</v>
      </c>
      <c r="K18" s="14">
        <f>$K$6/J18*10000</f>
        <v>8224.4710211591537</v>
      </c>
      <c r="L18" s="11">
        <v>2.8032407407407409E-2</v>
      </c>
      <c r="M18" s="33">
        <f>$M$6/L18*10000</f>
        <v>7799.3393889347635</v>
      </c>
      <c r="N18" s="2"/>
      <c r="O18" s="50">
        <f>+'[4]Holmfirth Junior Duathlon 2016'!$R$107</f>
        <v>2.0277777777777797E-2</v>
      </c>
      <c r="P18" s="14">
        <f>$P$6/O18*10000</f>
        <v>8264.8401826483969</v>
      </c>
      <c r="Q18" s="2"/>
      <c r="R18" s="2"/>
      <c r="S18" s="11">
        <v>1.5740740740740736E-2</v>
      </c>
      <c r="T18" s="14">
        <f>$T$6/S18*10000</f>
        <v>7882.3529411764739</v>
      </c>
      <c r="U18" s="11">
        <v>1.2129629629629629E-2</v>
      </c>
      <c r="V18" s="33">
        <f>$V$6/U18*10000</f>
        <v>7881.6793893129779</v>
      </c>
      <c r="W18" s="14"/>
      <c r="X18" s="47">
        <v>40781.588399261404</v>
      </c>
      <c r="Y18" s="12"/>
      <c r="Z18" s="12"/>
      <c r="AA18" s="12"/>
      <c r="AB18" s="12"/>
      <c r="AC18" s="12"/>
      <c r="AD18" s="21"/>
      <c r="AE18" s="12"/>
      <c r="AF18" s="12"/>
      <c r="AG18" s="12"/>
      <c r="AH18" s="21"/>
      <c r="AJ18" s="12"/>
      <c r="AK18" s="12"/>
      <c r="AL18" s="12"/>
      <c r="AM18" s="12"/>
      <c r="AN18" s="12"/>
      <c r="AO18" s="12"/>
      <c r="AQ18" s="12"/>
      <c r="AR18" s="12"/>
      <c r="AS18" s="12"/>
      <c r="AU18" s="23"/>
      <c r="AV18" s="12"/>
    </row>
    <row r="19" spans="1:48" x14ac:dyDescent="0.25">
      <c r="A19" s="40" t="s">
        <v>160</v>
      </c>
      <c r="B19" s="41" t="s">
        <v>71</v>
      </c>
      <c r="C19" s="3">
        <v>12</v>
      </c>
      <c r="D19" s="50">
        <f>+[1]Sheet1!$K$168</f>
        <v>2.2905092592592591E-2</v>
      </c>
      <c r="E19" s="14">
        <f>$E$6/D19*10000</f>
        <v>7832.2385042950991</v>
      </c>
      <c r="F19" s="11">
        <v>2.461805555555556E-2</v>
      </c>
      <c r="G19" s="14">
        <f t="shared" si="3"/>
        <v>8631.8758815232704</v>
      </c>
      <c r="H19" s="11">
        <v>2.6215277777777778E-2</v>
      </c>
      <c r="I19" s="14">
        <f t="shared" si="2"/>
        <v>8428.2560706401764</v>
      </c>
      <c r="J19" s="11"/>
      <c r="K19" s="14"/>
      <c r="L19" s="11">
        <v>2.9351851851851851E-2</v>
      </c>
      <c r="M19" s="33">
        <f>$M$6/L19*10000</f>
        <v>7448.7381703470037</v>
      </c>
      <c r="N19" s="2"/>
      <c r="O19" s="50"/>
      <c r="P19" s="14"/>
      <c r="Q19" s="2"/>
      <c r="R19" s="2"/>
      <c r="S19" s="11">
        <v>1.5057870370370374E-2</v>
      </c>
      <c r="T19" s="14">
        <f>$T$6/S19*10000</f>
        <v>8239.8155265180612</v>
      </c>
      <c r="U19" s="2"/>
      <c r="V19" s="3"/>
      <c r="W19" s="2"/>
      <c r="X19" s="47">
        <v>40580.924153323613</v>
      </c>
      <c r="Y19" s="12"/>
      <c r="Z19" s="12"/>
      <c r="AA19" s="12"/>
      <c r="AB19" s="12"/>
      <c r="AC19" s="12"/>
      <c r="AD19" s="21"/>
      <c r="AE19" s="12"/>
      <c r="AF19" s="12"/>
      <c r="AG19" s="12"/>
      <c r="AH19" s="21"/>
      <c r="AJ19" s="12"/>
      <c r="AK19" s="12"/>
      <c r="AL19" s="12"/>
      <c r="AM19" s="12"/>
      <c r="AN19" s="12"/>
      <c r="AO19" s="12"/>
      <c r="AQ19" s="12"/>
      <c r="AR19" s="12"/>
      <c r="AS19" s="12"/>
      <c r="AU19" s="23"/>
      <c r="AV19" s="12"/>
    </row>
    <row r="20" spans="1:48" x14ac:dyDescent="0.25">
      <c r="A20" s="40" t="s">
        <v>52</v>
      </c>
      <c r="B20" s="41" t="s">
        <v>167</v>
      </c>
      <c r="C20" s="3">
        <v>13</v>
      </c>
      <c r="D20" s="50">
        <f>+[1]Sheet1!$K$166</f>
        <v>2.2407407407407407E-2</v>
      </c>
      <c r="E20" s="14">
        <f>$E$6/D20*10000</f>
        <v>8006.1983471074382</v>
      </c>
      <c r="F20" s="11">
        <v>2.6527777777777779E-2</v>
      </c>
      <c r="G20" s="14">
        <f t="shared" si="3"/>
        <v>8010.4712041884814</v>
      </c>
      <c r="H20" s="11">
        <v>2.6701388888888889E-2</v>
      </c>
      <c r="I20" s="14">
        <f t="shared" si="2"/>
        <v>8274.8157780667534</v>
      </c>
      <c r="J20" s="11">
        <f>+[3]TS3!$R$13</f>
        <v>2.6053240740740752E-2</v>
      </c>
      <c r="K20" s="14">
        <f>$K$6/J20*10000</f>
        <v>7943.1363838294064</v>
      </c>
      <c r="L20" s="2"/>
      <c r="M20" s="3"/>
      <c r="N20" s="2"/>
      <c r="O20" s="50"/>
      <c r="P20" s="14"/>
      <c r="Q20" s="2"/>
      <c r="R20" s="2"/>
      <c r="S20" s="11">
        <v>1.5844907407407405E-2</v>
      </c>
      <c r="T20" s="14">
        <f>$T$6/S20*10000</f>
        <v>7830.5332359386439</v>
      </c>
      <c r="U20" s="2"/>
      <c r="V20" s="3"/>
      <c r="W20" s="2"/>
      <c r="X20" s="47">
        <v>40065.154949130723</v>
      </c>
      <c r="Y20" s="12"/>
      <c r="Z20" s="12"/>
      <c r="AA20" s="12"/>
      <c r="AB20" s="12"/>
      <c r="AC20" s="12"/>
      <c r="AD20" s="21"/>
      <c r="AE20" s="12"/>
      <c r="AF20" s="12"/>
      <c r="AG20" s="12"/>
      <c r="AH20" s="21"/>
      <c r="AJ20" s="12"/>
      <c r="AK20" s="12"/>
      <c r="AL20" s="12"/>
      <c r="AM20" s="12"/>
      <c r="AN20" s="12"/>
      <c r="AO20" s="12"/>
      <c r="AQ20" s="12"/>
      <c r="AR20" s="12"/>
      <c r="AS20" s="12"/>
      <c r="AU20" s="23"/>
      <c r="AV20" s="12"/>
    </row>
    <row r="21" spans="1:48" x14ac:dyDescent="0.25">
      <c r="A21" s="40" t="str">
        <f>+[3]TS3!$E$8</f>
        <v>Dick</v>
      </c>
      <c r="B21" s="41" t="str">
        <f>+[3]TS3!$F$8</f>
        <v>Michaela</v>
      </c>
      <c r="C21" s="3">
        <v>14</v>
      </c>
      <c r="D21" s="50">
        <f>+[1]Sheet1!$K$158</f>
        <v>2.0798611111111111E-2</v>
      </c>
      <c r="E21" s="14">
        <f>$E$6/D21*10000</f>
        <v>8625.486922648859</v>
      </c>
      <c r="F21" s="11">
        <v>2.4293981481481482E-2</v>
      </c>
      <c r="G21" s="14">
        <f t="shared" si="3"/>
        <v>8747.0223916150553</v>
      </c>
      <c r="H21" s="11">
        <v>2.5543981481481483E-2</v>
      </c>
      <c r="I21" s="14">
        <f t="shared" si="2"/>
        <v>8649.7507929315816</v>
      </c>
      <c r="J21" s="11">
        <f>+[3]TS3!$R$8</f>
        <v>2.3090277777777765E-2</v>
      </c>
      <c r="K21" s="14">
        <f>$K$6/J21*10000</f>
        <v>8962.406015037599</v>
      </c>
      <c r="L21" s="2"/>
      <c r="M21" s="3"/>
      <c r="N21" s="2"/>
      <c r="O21" s="50"/>
      <c r="P21" s="14"/>
      <c r="Q21" s="2"/>
      <c r="R21" s="2"/>
      <c r="S21" s="11"/>
      <c r="T21" s="14"/>
      <c r="U21" s="2"/>
      <c r="V21" s="3"/>
      <c r="W21" s="2"/>
      <c r="X21" s="47">
        <v>34984.666122233095</v>
      </c>
      <c r="Y21" s="12"/>
      <c r="Z21" s="12"/>
      <c r="AA21" s="12"/>
      <c r="AB21" s="12"/>
      <c r="AC21" s="12"/>
      <c r="AD21" s="21"/>
      <c r="AE21" s="12"/>
      <c r="AF21" s="12"/>
      <c r="AG21" s="12"/>
      <c r="AH21" s="21"/>
      <c r="AJ21" s="12"/>
      <c r="AK21" s="12"/>
      <c r="AL21" s="12"/>
      <c r="AM21" s="12"/>
      <c r="AN21" s="12"/>
      <c r="AO21" s="12"/>
      <c r="AQ21" s="12"/>
      <c r="AR21" s="12"/>
      <c r="AS21" s="12"/>
      <c r="AU21" s="23"/>
      <c r="AV21" s="12"/>
    </row>
    <row r="22" spans="1:48" x14ac:dyDescent="0.25">
      <c r="A22" s="42" t="s">
        <v>190</v>
      </c>
      <c r="B22" s="43" t="s">
        <v>191</v>
      </c>
      <c r="C22" s="3">
        <v>15</v>
      </c>
      <c r="D22" s="1"/>
      <c r="E22" s="14"/>
      <c r="F22" s="11">
        <v>2.6284722222222223E-2</v>
      </c>
      <c r="G22" s="14">
        <f t="shared" si="3"/>
        <v>8084.5442536327619</v>
      </c>
      <c r="H22" s="11">
        <v>3.0706018518518521E-2</v>
      </c>
      <c r="I22" s="14">
        <f t="shared" si="2"/>
        <v>7195.6275914059543</v>
      </c>
      <c r="J22" s="11"/>
      <c r="K22" s="14"/>
      <c r="L22" s="11">
        <v>2.7719907407407405E-2</v>
      </c>
      <c r="M22" s="33">
        <f>$M$6/L22*10000</f>
        <v>7887.2651356993738</v>
      </c>
      <c r="N22" s="2"/>
      <c r="O22" s="50"/>
      <c r="P22" s="14"/>
      <c r="Q22" s="11">
        <v>2.8275462962962964E-2</v>
      </c>
      <c r="R22" s="14">
        <f>$R$6/Q22*10000</f>
        <v>7294.3102742529672</v>
      </c>
      <c r="S22" s="11"/>
      <c r="T22" s="14"/>
      <c r="U22" s="2"/>
      <c r="V22" s="3"/>
      <c r="W22" s="2"/>
      <c r="X22" s="47">
        <v>30461.747254991056</v>
      </c>
      <c r="Y22" s="12"/>
      <c r="Z22" s="12"/>
      <c r="AA22" s="12"/>
      <c r="AB22" s="12"/>
      <c r="AC22" s="12"/>
      <c r="AD22" s="21"/>
      <c r="AE22" s="12"/>
      <c r="AF22" s="12"/>
      <c r="AG22" s="12"/>
      <c r="AH22" s="21"/>
      <c r="AJ22" s="12"/>
      <c r="AK22" s="12"/>
      <c r="AL22" s="12"/>
      <c r="AM22" s="12"/>
      <c r="AN22" s="12"/>
      <c r="AO22" s="12"/>
      <c r="AQ22" s="12"/>
      <c r="AR22" s="12"/>
      <c r="AS22" s="12"/>
      <c r="AU22" s="23"/>
      <c r="AV22" s="12"/>
    </row>
    <row r="23" spans="1:48" ht="15.75" thickBot="1" x14ac:dyDescent="0.3">
      <c r="A23" s="55" t="str">
        <f>+[3]TS3!$E$17</f>
        <v>Shipley</v>
      </c>
      <c r="B23" s="56" t="str">
        <f>+[3]TS3!$F$17</f>
        <v>Isobel</v>
      </c>
      <c r="C23" s="6">
        <v>16</v>
      </c>
      <c r="D23" s="51">
        <f>+[1]Sheet1!$K$163</f>
        <v>2.225694444444444E-2</v>
      </c>
      <c r="E23" s="35">
        <f>$E$6/D23*10000</f>
        <v>8060.3224128965176</v>
      </c>
      <c r="F23" s="34">
        <v>2.6388888888888889E-2</v>
      </c>
      <c r="G23" s="35">
        <f t="shared" si="3"/>
        <v>8052.6315789473692</v>
      </c>
      <c r="H23" s="5"/>
      <c r="I23" s="5"/>
      <c r="J23" s="34">
        <f>+[3]TS3!$R$17</f>
        <v>2.7800925925925937E-2</v>
      </c>
      <c r="K23" s="35">
        <f>$K$6/J23*10000</f>
        <v>7443.7968359700226</v>
      </c>
      <c r="L23" s="5"/>
      <c r="M23" s="6"/>
      <c r="N23" s="5"/>
      <c r="O23" s="51"/>
      <c r="P23" s="35"/>
      <c r="Q23" s="34"/>
      <c r="R23" s="35"/>
      <c r="S23" s="34"/>
      <c r="T23" s="35"/>
      <c r="U23" s="5"/>
      <c r="V23" s="6"/>
      <c r="W23" s="5"/>
      <c r="X23" s="48">
        <v>23556.750827813907</v>
      </c>
      <c r="Y23" s="12"/>
      <c r="Z23" s="12"/>
      <c r="AA23" s="12"/>
      <c r="AB23" s="12"/>
      <c r="AC23" s="12"/>
      <c r="AD23" s="21"/>
      <c r="AE23" s="12"/>
      <c r="AF23" s="12"/>
      <c r="AG23" s="12"/>
      <c r="AH23" s="21"/>
      <c r="AJ23" s="12"/>
      <c r="AK23" s="12"/>
      <c r="AL23" s="12"/>
      <c r="AM23" s="12"/>
      <c r="AN23" s="12"/>
      <c r="AO23" s="12"/>
      <c r="AQ23" s="12"/>
      <c r="AR23" s="12"/>
      <c r="AS23" s="12"/>
      <c r="AU23" s="23"/>
      <c r="AV23" s="12"/>
    </row>
    <row r="24" spans="1:48" x14ac:dyDescent="0.25">
      <c r="I24" s="12"/>
      <c r="Y24" s="12"/>
      <c r="Z24" s="12"/>
      <c r="AA24" s="12"/>
      <c r="AB24" s="12"/>
      <c r="AC24" s="12"/>
      <c r="AD24" s="21"/>
      <c r="AE24" s="12"/>
      <c r="AF24" s="12"/>
      <c r="AG24" s="12"/>
      <c r="AH24" s="21"/>
      <c r="AJ24" s="12"/>
      <c r="AK24" s="12"/>
      <c r="AL24" s="12"/>
      <c r="AM24" s="12"/>
      <c r="AN24" s="12"/>
      <c r="AO24" s="12"/>
      <c r="AQ24" s="12"/>
      <c r="AR24" s="12"/>
      <c r="AS24" s="12"/>
      <c r="AU24" s="23"/>
      <c r="AV24" s="12"/>
    </row>
    <row r="25" spans="1:48" x14ac:dyDescent="0.25">
      <c r="Y25" s="12"/>
      <c r="Z25" s="12"/>
      <c r="AA25" s="12"/>
      <c r="AB25" s="12"/>
      <c r="AC25" s="12"/>
      <c r="AD25" s="21"/>
      <c r="AE25" s="12"/>
      <c r="AF25" s="12"/>
      <c r="AG25" s="12"/>
      <c r="AH25" s="21"/>
      <c r="AJ25" s="12"/>
      <c r="AK25" s="12"/>
      <c r="AL25" s="12"/>
      <c r="AM25" s="12"/>
      <c r="AN25" s="12"/>
      <c r="AO25" s="12"/>
      <c r="AQ25" s="12"/>
      <c r="AR25" s="12"/>
      <c r="AS25" s="12"/>
      <c r="AU25" s="23"/>
      <c r="AV25" s="12"/>
    </row>
    <row r="26" spans="1:48" ht="21" x14ac:dyDescent="0.35">
      <c r="A26" s="10" t="s">
        <v>17</v>
      </c>
      <c r="C26" s="10" t="s">
        <v>168</v>
      </c>
      <c r="Y26" s="12"/>
      <c r="Z26" s="12"/>
      <c r="AA26" s="12"/>
      <c r="AB26" s="12"/>
      <c r="AC26" s="12"/>
      <c r="AD26" s="21"/>
      <c r="AE26" s="12"/>
      <c r="AF26" s="12"/>
      <c r="AG26" s="12"/>
      <c r="AH26" s="21"/>
      <c r="AJ26" s="12"/>
      <c r="AK26" s="12"/>
      <c r="AL26" s="12"/>
      <c r="AM26" s="12"/>
      <c r="AN26" s="12"/>
      <c r="AO26" s="12"/>
      <c r="AQ26" s="12"/>
      <c r="AR26" s="12"/>
      <c r="AS26" s="12"/>
      <c r="AU26" s="23"/>
      <c r="AV26" s="12"/>
    </row>
    <row r="27" spans="1:48" ht="15.75" thickBot="1" x14ac:dyDescent="0.3">
      <c r="Y27" s="12"/>
      <c r="Z27" s="12"/>
      <c r="AA27" s="12"/>
      <c r="AB27" s="12"/>
      <c r="AC27" s="12"/>
      <c r="AD27" s="21"/>
      <c r="AE27" s="12"/>
      <c r="AF27" s="12"/>
      <c r="AG27" s="12"/>
      <c r="AH27" s="21"/>
      <c r="AJ27" s="12"/>
      <c r="AK27" s="12"/>
      <c r="AL27" s="12"/>
      <c r="AM27" s="12"/>
      <c r="AN27" s="12"/>
      <c r="AO27" s="12"/>
      <c r="AQ27" s="12"/>
      <c r="AR27" s="12"/>
      <c r="AS27" s="12"/>
      <c r="AU27" s="23"/>
      <c r="AV27" s="12"/>
    </row>
    <row r="28" spans="1:48" x14ac:dyDescent="0.25">
      <c r="A28" s="7"/>
      <c r="B28" s="8"/>
      <c r="C28" s="9"/>
      <c r="D28" s="71" t="s">
        <v>7</v>
      </c>
      <c r="E28" s="72"/>
      <c r="F28" s="72"/>
      <c r="G28" s="72"/>
      <c r="H28" s="72"/>
      <c r="I28" s="72"/>
      <c r="J28" s="72"/>
      <c r="K28" s="72"/>
      <c r="L28" s="72"/>
      <c r="M28" s="73"/>
      <c r="O28" s="71" t="s">
        <v>72</v>
      </c>
      <c r="P28" s="72"/>
      <c r="Q28" s="72"/>
      <c r="R28" s="72"/>
      <c r="S28" s="72"/>
      <c r="T28" s="72"/>
      <c r="U28" s="72"/>
      <c r="V28" s="73"/>
      <c r="W28" s="52"/>
      <c r="X28" s="75" t="s">
        <v>203</v>
      </c>
      <c r="Y28" s="12"/>
      <c r="Z28" s="12"/>
      <c r="AA28" s="12"/>
      <c r="AB28" s="12"/>
      <c r="AC28" s="12"/>
      <c r="AD28" s="21"/>
      <c r="AE28" s="12"/>
      <c r="AF28" s="12"/>
      <c r="AG28" s="12"/>
      <c r="AH28" s="21"/>
      <c r="AJ28" s="12"/>
      <c r="AK28" s="12"/>
      <c r="AL28" s="12"/>
      <c r="AM28" s="12"/>
      <c r="AN28" s="12"/>
      <c r="AO28" s="12"/>
      <c r="AQ28" s="12"/>
      <c r="AR28" s="12"/>
      <c r="AS28" s="12"/>
      <c r="AU28" s="23"/>
      <c r="AV28" s="12"/>
    </row>
    <row r="29" spans="1:48" x14ac:dyDescent="0.25">
      <c r="A29" s="1"/>
      <c r="B29" s="2"/>
      <c r="C29" s="3"/>
      <c r="D29" s="69" t="s">
        <v>6</v>
      </c>
      <c r="E29" s="70"/>
      <c r="F29" s="70" t="s">
        <v>8</v>
      </c>
      <c r="G29" s="70"/>
      <c r="H29" s="70" t="s">
        <v>9</v>
      </c>
      <c r="I29" s="70"/>
      <c r="J29" s="70" t="s">
        <v>10</v>
      </c>
      <c r="K29" s="70"/>
      <c r="L29" s="70" t="s">
        <v>11</v>
      </c>
      <c r="M29" s="74"/>
      <c r="O29" s="69" t="s">
        <v>12</v>
      </c>
      <c r="P29" s="70"/>
      <c r="Q29" s="70" t="s">
        <v>13</v>
      </c>
      <c r="R29" s="70"/>
      <c r="S29" s="70" t="s">
        <v>14</v>
      </c>
      <c r="T29" s="70"/>
      <c r="U29" s="70" t="s">
        <v>15</v>
      </c>
      <c r="V29" s="74"/>
      <c r="W29" s="18"/>
      <c r="X29" s="76"/>
      <c r="Y29" s="12"/>
      <c r="Z29" s="12"/>
      <c r="AA29" s="12"/>
      <c r="AB29" s="12"/>
      <c r="AC29" s="12"/>
      <c r="AD29" s="21"/>
      <c r="AE29" s="12"/>
      <c r="AF29" s="12"/>
      <c r="AG29" s="12"/>
      <c r="AH29" s="21"/>
      <c r="AJ29" s="12"/>
      <c r="AK29" s="12"/>
      <c r="AL29" s="12"/>
      <c r="AM29" s="12"/>
      <c r="AN29" s="12"/>
      <c r="AO29" s="12"/>
      <c r="AQ29" s="12"/>
      <c r="AR29" s="12"/>
      <c r="AS29" s="12"/>
      <c r="AU29" s="23"/>
      <c r="AV29" s="12"/>
    </row>
    <row r="30" spans="1:48" x14ac:dyDescent="0.25">
      <c r="A30" s="69" t="s">
        <v>2</v>
      </c>
      <c r="B30" s="70"/>
      <c r="C30" s="3"/>
      <c r="D30" s="1" t="s">
        <v>5</v>
      </c>
      <c r="E30" s="11">
        <f>+[1]Sheet1!$K$125</f>
        <v>1.6574074074074074E-2</v>
      </c>
      <c r="F30" s="2" t="s">
        <v>5</v>
      </c>
      <c r="G30" s="11">
        <v>1.9016203703703705E-2</v>
      </c>
      <c r="H30" s="2" t="s">
        <v>5</v>
      </c>
      <c r="I30" s="11">
        <v>1.9942129629629629E-2</v>
      </c>
      <c r="J30" s="2" t="s">
        <v>5</v>
      </c>
      <c r="K30" s="11">
        <f>+[3]TS3!$R$22</f>
        <v>1.8680555555555547E-2</v>
      </c>
      <c r="L30" s="2" t="s">
        <v>5</v>
      </c>
      <c r="M30" s="17">
        <v>1.9120370370370371E-2</v>
      </c>
      <c r="O30" s="1" t="s">
        <v>5</v>
      </c>
      <c r="P30" s="11">
        <f>+'[4]Holmfirth Junior Duathlon 2016'!$R$110</f>
        <v>1.489583333333333E-2</v>
      </c>
      <c r="Q30" s="2" t="s">
        <v>5</v>
      </c>
      <c r="R30" s="11">
        <v>1.7638888888888888E-2</v>
      </c>
      <c r="S30" s="2" t="s">
        <v>5</v>
      </c>
      <c r="T30" s="11">
        <v>1.1284722222222222E-2</v>
      </c>
      <c r="U30" s="2" t="s">
        <v>5</v>
      </c>
      <c r="V30" s="17">
        <v>8.4027777777777781E-3</v>
      </c>
      <c r="W30" s="11"/>
      <c r="X30" s="76"/>
      <c r="Y30" s="12"/>
      <c r="Z30" s="12"/>
      <c r="AA30" s="12"/>
      <c r="AB30" s="12"/>
      <c r="AC30" s="12"/>
      <c r="AD30" s="21"/>
      <c r="AE30" s="12"/>
      <c r="AF30" s="12"/>
      <c r="AG30" s="12"/>
      <c r="AH30" s="21"/>
      <c r="AJ30" s="12"/>
      <c r="AK30" s="12"/>
      <c r="AL30" s="12"/>
      <c r="AM30" s="12"/>
      <c r="AN30" s="12"/>
      <c r="AO30" s="12"/>
      <c r="AQ30" s="12"/>
      <c r="AR30" s="12"/>
      <c r="AS30" s="12"/>
      <c r="AU30" s="23"/>
      <c r="AV30" s="12"/>
    </row>
    <row r="31" spans="1:48" ht="15.75" thickBot="1" x14ac:dyDescent="0.3">
      <c r="A31" s="1" t="s">
        <v>0</v>
      </c>
      <c r="B31" s="2" t="s">
        <v>1</v>
      </c>
      <c r="C31" s="3" t="s">
        <v>204</v>
      </c>
      <c r="D31" s="1" t="s">
        <v>3</v>
      </c>
      <c r="E31" s="2" t="s">
        <v>4</v>
      </c>
      <c r="F31" s="2" t="s">
        <v>3</v>
      </c>
      <c r="G31" s="2" t="s">
        <v>4</v>
      </c>
      <c r="H31" s="2" t="s">
        <v>3</v>
      </c>
      <c r="I31" s="2" t="s">
        <v>4</v>
      </c>
      <c r="J31" s="2" t="s">
        <v>3</v>
      </c>
      <c r="K31" s="2" t="s">
        <v>4</v>
      </c>
      <c r="L31" s="2" t="s">
        <v>3</v>
      </c>
      <c r="M31" s="3" t="s">
        <v>4</v>
      </c>
      <c r="O31" s="1" t="s">
        <v>3</v>
      </c>
      <c r="P31" s="2" t="s">
        <v>4</v>
      </c>
      <c r="Q31" s="2" t="s">
        <v>3</v>
      </c>
      <c r="R31" s="2" t="s">
        <v>4</v>
      </c>
      <c r="S31" s="2" t="s">
        <v>3</v>
      </c>
      <c r="T31" s="2" t="s">
        <v>4</v>
      </c>
      <c r="U31" s="2" t="s">
        <v>3</v>
      </c>
      <c r="V31" s="3" t="s">
        <v>4</v>
      </c>
      <c r="W31" s="2"/>
      <c r="X31" s="76"/>
      <c r="Y31" s="12"/>
      <c r="Z31" s="12"/>
      <c r="AA31" s="12"/>
      <c r="AB31" s="12"/>
      <c r="AC31" s="12"/>
      <c r="AD31" s="21"/>
      <c r="AE31" s="12"/>
      <c r="AF31" s="12"/>
      <c r="AG31" s="12"/>
      <c r="AH31" s="21"/>
      <c r="AJ31" s="12"/>
      <c r="AK31" s="12"/>
      <c r="AL31" s="12"/>
      <c r="AM31" s="12"/>
      <c r="AN31" s="12"/>
      <c r="AO31" s="12"/>
      <c r="AQ31" s="12"/>
      <c r="AR31" s="12"/>
      <c r="AS31" s="12"/>
      <c r="AU31" s="23"/>
      <c r="AV31" s="12"/>
    </row>
    <row r="32" spans="1:48" x14ac:dyDescent="0.25">
      <c r="A32" s="38" t="s">
        <v>41</v>
      </c>
      <c r="B32" s="39" t="s">
        <v>174</v>
      </c>
      <c r="C32" s="9">
        <v>1</v>
      </c>
      <c r="D32" s="49">
        <f>+[1]Sheet1!$K$125</f>
        <v>1.6574074074074074E-2</v>
      </c>
      <c r="E32" s="57">
        <f>+$E$30/D32*10000</f>
        <v>10000</v>
      </c>
      <c r="F32" s="28">
        <v>1.9016203703703705E-2</v>
      </c>
      <c r="G32" s="29">
        <f>$G$30/F32*10000</f>
        <v>10000</v>
      </c>
      <c r="H32" s="28">
        <v>2.0532407407407405E-2</v>
      </c>
      <c r="I32" s="29">
        <f t="shared" ref="I32:I45" si="4">$I$30/H32*10000</f>
        <v>9712.5140924464486</v>
      </c>
      <c r="J32" s="28"/>
      <c r="K32" s="57"/>
      <c r="L32" s="28">
        <v>1.9120370370370371E-2</v>
      </c>
      <c r="M32" s="31">
        <f>$M$30/L32*10000</f>
        <v>10000</v>
      </c>
      <c r="N32" s="8"/>
      <c r="O32" s="49">
        <f>+'[4]Holmfirth Junior Duathlon 2016'!$R$112</f>
        <v>1.6030092592592582E-2</v>
      </c>
      <c r="P32" s="57">
        <f>+$P$30/O32*10000</f>
        <v>9292.4187725631818</v>
      </c>
      <c r="Q32" s="28">
        <v>1.8969907407407408E-2</v>
      </c>
      <c r="R32" s="59">
        <f>+$R$30/Q32*10000</f>
        <v>9298.3526540573512</v>
      </c>
      <c r="S32" s="28">
        <v>1.1527777777777762E-2</v>
      </c>
      <c r="T32" s="29">
        <f t="shared" ref="T32:T37" si="5">$T$30/S32*10000</f>
        <v>9789.1566265060374</v>
      </c>
      <c r="U32" s="28">
        <v>8.4027777777777781E-3</v>
      </c>
      <c r="V32" s="31">
        <f>$V$30/U32*10000</f>
        <v>10000</v>
      </c>
      <c r="W32" s="29"/>
      <c r="X32" s="46">
        <v>49789.156626506039</v>
      </c>
      <c r="Y32" s="12"/>
      <c r="Z32" s="12"/>
      <c r="AA32" s="12"/>
      <c r="AB32" s="12"/>
      <c r="AC32" s="12"/>
      <c r="AD32" s="21"/>
      <c r="AE32" s="12"/>
      <c r="AF32" s="12"/>
      <c r="AG32" s="12"/>
      <c r="AH32" s="21"/>
      <c r="AJ32" s="12"/>
      <c r="AK32" s="12"/>
      <c r="AL32" s="12"/>
      <c r="AM32" s="12"/>
      <c r="AN32" s="12"/>
      <c r="AO32" s="12"/>
      <c r="AQ32" s="12"/>
      <c r="AR32" s="12"/>
      <c r="AS32" s="12"/>
      <c r="AU32" s="23"/>
      <c r="AV32" s="23"/>
    </row>
    <row r="33" spans="1:48" x14ac:dyDescent="0.25">
      <c r="A33" s="40" t="s">
        <v>169</v>
      </c>
      <c r="B33" s="41" t="s">
        <v>104</v>
      </c>
      <c r="C33" s="3">
        <v>2</v>
      </c>
      <c r="D33" s="1"/>
      <c r="E33" s="15"/>
      <c r="F33" s="11">
        <v>1.9432870370370371E-2</v>
      </c>
      <c r="G33" s="14">
        <f>$G$30/F33*10000</f>
        <v>9785.5866587254332</v>
      </c>
      <c r="H33" s="11">
        <v>2.1365740740740741E-2</v>
      </c>
      <c r="I33" s="14">
        <f t="shared" si="4"/>
        <v>9333.6944745395449</v>
      </c>
      <c r="J33" s="11">
        <f>+[3]TS3!$R$22</f>
        <v>1.8680555555555547E-2</v>
      </c>
      <c r="K33" s="15">
        <f>+$K$30/J33*10000</f>
        <v>10000</v>
      </c>
      <c r="L33" s="11">
        <v>1.9189814814814816E-2</v>
      </c>
      <c r="M33" s="33">
        <f>$M$30/L33*10000</f>
        <v>9963.8118214716524</v>
      </c>
      <c r="N33" s="2"/>
      <c r="O33" s="50">
        <f>+'[4]Holmfirth Junior Duathlon 2016'!$R$111</f>
        <v>1.5636574074074067E-2</v>
      </c>
      <c r="P33" s="15">
        <f>+$P$30/O33*10000</f>
        <v>9526.2768319763163</v>
      </c>
      <c r="Q33" s="11">
        <v>1.9525462962962963E-2</v>
      </c>
      <c r="R33" s="16">
        <f>+$R$30/Q33*10000</f>
        <v>9033.7877889745105</v>
      </c>
      <c r="S33" s="11">
        <v>1.1446759259259254E-2</v>
      </c>
      <c r="T33" s="14">
        <f t="shared" si="5"/>
        <v>9858.4428715874656</v>
      </c>
      <c r="U33" s="11">
        <v>8.7499999999999991E-3</v>
      </c>
      <c r="V33" s="33">
        <f>$V$30/U33*10000</f>
        <v>9603.1746031746043</v>
      </c>
      <c r="W33" s="14"/>
      <c r="X33" s="47">
        <v>49211.015954959155</v>
      </c>
      <c r="Y33" s="12"/>
      <c r="Z33" s="12"/>
      <c r="AA33" s="12"/>
      <c r="AB33" s="12"/>
      <c r="AC33" s="12"/>
      <c r="AD33" s="21"/>
      <c r="AE33" s="12"/>
      <c r="AF33" s="12"/>
      <c r="AG33" s="12"/>
      <c r="AH33" s="21"/>
      <c r="AJ33" s="12"/>
      <c r="AK33" s="12"/>
      <c r="AL33" s="12"/>
      <c r="AM33" s="12"/>
      <c r="AN33" s="12"/>
      <c r="AO33" s="12"/>
      <c r="AQ33" s="12"/>
      <c r="AR33" s="12"/>
      <c r="AS33" s="12"/>
      <c r="AU33" s="23"/>
      <c r="AV33" s="12"/>
    </row>
    <row r="34" spans="1:48" x14ac:dyDescent="0.25">
      <c r="A34" s="40" t="s">
        <v>145</v>
      </c>
      <c r="B34" s="41" t="s">
        <v>173</v>
      </c>
      <c r="C34" s="3">
        <v>3</v>
      </c>
      <c r="D34" s="50">
        <f>+[1]Sheet1!$K$126</f>
        <v>1.7314814814814814E-2</v>
      </c>
      <c r="E34" s="15">
        <f t="shared" ref="E34:E42" si="6">+$E$30/D34*10000</f>
        <v>9572.1925133689838</v>
      </c>
      <c r="F34" s="2"/>
      <c r="G34" s="2"/>
      <c r="H34" s="11">
        <v>2.0381944444444446E-2</v>
      </c>
      <c r="I34" s="14">
        <f t="shared" si="4"/>
        <v>9784.2135150482663</v>
      </c>
      <c r="J34" s="11">
        <f>+[3]TS3!$R$23</f>
        <v>1.8726851851851856E-2</v>
      </c>
      <c r="K34" s="15">
        <f>+$K$30/J34*10000</f>
        <v>9975.2781211372003</v>
      </c>
      <c r="L34" s="11">
        <v>1.9398148148148147E-2</v>
      </c>
      <c r="M34" s="33">
        <f>$M$30/L34*10000</f>
        <v>9856.8019093078765</v>
      </c>
      <c r="N34" s="2"/>
      <c r="O34" s="50">
        <f>+'[4]Holmfirth Junior Duathlon 2016'!$R$114</f>
        <v>1.6377314814814803E-2</v>
      </c>
      <c r="P34" s="15">
        <f>+$P$30/O34*10000</f>
        <v>9095.4063604240328</v>
      </c>
      <c r="Q34" s="11">
        <v>1.8483796296296297E-2</v>
      </c>
      <c r="R34" s="16">
        <f>+$R$30/Q34*10000</f>
        <v>9542.8929242329359</v>
      </c>
      <c r="S34" s="11">
        <v>1.1284722222222224E-2</v>
      </c>
      <c r="T34" s="2">
        <f t="shared" si="5"/>
        <v>9999.9999999999982</v>
      </c>
      <c r="U34" s="2"/>
      <c r="V34" s="3"/>
      <c r="W34" s="2"/>
      <c r="X34" s="47">
        <v>49188.48605886232</v>
      </c>
      <c r="Y34" s="12"/>
      <c r="Z34" s="12"/>
      <c r="AA34" s="12"/>
      <c r="AB34" s="12"/>
      <c r="AC34" s="12"/>
      <c r="AD34" s="21"/>
      <c r="AE34" s="12"/>
      <c r="AF34" s="12"/>
      <c r="AG34" s="12"/>
      <c r="AH34" s="21"/>
      <c r="AJ34" s="12"/>
      <c r="AK34" s="12"/>
      <c r="AL34" s="12"/>
      <c r="AM34" s="12"/>
      <c r="AN34" s="12"/>
      <c r="AO34" s="12"/>
      <c r="AQ34" s="12"/>
      <c r="AR34" s="12"/>
      <c r="AS34" s="12"/>
      <c r="AU34" s="23"/>
      <c r="AV34" s="12"/>
    </row>
    <row r="35" spans="1:48" x14ac:dyDescent="0.25">
      <c r="A35" s="40" t="s">
        <v>43</v>
      </c>
      <c r="B35" s="41" t="s">
        <v>154</v>
      </c>
      <c r="C35" s="3">
        <v>4</v>
      </c>
      <c r="D35" s="50">
        <f>+[1]Sheet1!$K$128</f>
        <v>1.7754629629629631E-2</v>
      </c>
      <c r="E35" s="15">
        <f t="shared" si="6"/>
        <v>9335.0717079530623</v>
      </c>
      <c r="F35" s="11">
        <v>2.0266203703703703E-2</v>
      </c>
      <c r="G35" s="14">
        <f>$G$30/F35*10000</f>
        <v>9383.2095945174206</v>
      </c>
      <c r="H35" s="11">
        <v>2.2939814814814816E-2</v>
      </c>
      <c r="I35" s="14">
        <f t="shared" si="4"/>
        <v>8693.2391523713413</v>
      </c>
      <c r="J35" s="11">
        <f>+[3]TS3!$R$24</f>
        <v>1.9745370370370371E-2</v>
      </c>
      <c r="K35" s="15">
        <f>+$K$30/J35*10000</f>
        <v>9460.7268464243807</v>
      </c>
      <c r="L35" s="2"/>
      <c r="M35" s="3"/>
      <c r="N35" s="2"/>
      <c r="O35" s="50"/>
      <c r="P35" s="15"/>
      <c r="Q35" s="2"/>
      <c r="R35" s="2"/>
      <c r="S35" s="11">
        <v>1.2361111111111101E-2</v>
      </c>
      <c r="T35" s="14">
        <f t="shared" si="5"/>
        <v>9129.2134831460753</v>
      </c>
      <c r="U35" s="2"/>
      <c r="V35" s="3"/>
      <c r="W35" s="2"/>
      <c r="X35" s="47">
        <v>46001.46078441228</v>
      </c>
      <c r="Y35" s="12"/>
      <c r="Z35" s="12"/>
      <c r="AA35" s="12"/>
      <c r="AB35" s="12"/>
      <c r="AC35" s="12"/>
      <c r="AD35" s="21"/>
      <c r="AE35" s="12"/>
      <c r="AF35" s="12"/>
      <c r="AG35" s="12"/>
      <c r="AH35" s="21"/>
      <c r="AJ35" s="12"/>
      <c r="AK35" s="12"/>
      <c r="AL35" s="12"/>
      <c r="AM35" s="12"/>
      <c r="AN35" s="12"/>
      <c r="AO35" s="12"/>
      <c r="AQ35" s="12"/>
      <c r="AR35" s="12"/>
      <c r="AS35" s="12"/>
      <c r="AU35" s="23"/>
      <c r="AV35" s="12"/>
    </row>
    <row r="36" spans="1:48" x14ac:dyDescent="0.25">
      <c r="A36" s="40" t="s">
        <v>41</v>
      </c>
      <c r="B36" s="41" t="s">
        <v>152</v>
      </c>
      <c r="C36" s="3">
        <v>5</v>
      </c>
      <c r="D36" s="50">
        <f>+[1]Sheet1!$K$130</f>
        <v>1.8148148148148146E-2</v>
      </c>
      <c r="E36" s="15">
        <f t="shared" si="6"/>
        <v>9132.6530612244915</v>
      </c>
      <c r="F36" s="2"/>
      <c r="G36" s="2"/>
      <c r="H36" s="11">
        <v>2.2233796296296297E-2</v>
      </c>
      <c r="I36" s="14">
        <f t="shared" si="4"/>
        <v>8969.2868297761579</v>
      </c>
      <c r="J36" s="11"/>
      <c r="K36" s="15"/>
      <c r="L36" s="11">
        <v>2.1238425925925924E-2</v>
      </c>
      <c r="M36" s="33">
        <f>$M$30/L36*10000</f>
        <v>9002.724795640328</v>
      </c>
      <c r="N36" s="2"/>
      <c r="O36" s="50">
        <f>+'[4]Holmfirth Junior Duathlon 2016'!$R$118</f>
        <v>1.7349537037037011E-2</v>
      </c>
      <c r="P36" s="15">
        <f>+$P$30/O36*10000</f>
        <v>8585.7238158772634</v>
      </c>
      <c r="Q36" s="11">
        <v>1.9884259259259258E-2</v>
      </c>
      <c r="R36" s="16">
        <f>+$R$30/Q36*10000</f>
        <v>8870.7799767171127</v>
      </c>
      <c r="S36" s="11">
        <v>1.2129629629629615E-2</v>
      </c>
      <c r="T36" s="14">
        <f t="shared" si="5"/>
        <v>9303.4351145038272</v>
      </c>
      <c r="U36" s="11">
        <v>9.1782407407407403E-3</v>
      </c>
      <c r="V36" s="33">
        <f>$V$30/U36*10000</f>
        <v>9155.1071878940729</v>
      </c>
      <c r="W36" s="14"/>
      <c r="X36" s="47">
        <v>45563.206989038881</v>
      </c>
      <c r="Y36" s="12"/>
      <c r="Z36" s="12"/>
      <c r="AA36" s="12"/>
      <c r="AB36" s="12"/>
      <c r="AC36" s="12"/>
      <c r="AD36" s="21"/>
      <c r="AE36" s="12"/>
      <c r="AF36" s="12"/>
      <c r="AG36" s="12"/>
      <c r="AH36" s="21"/>
      <c r="AJ36" s="12"/>
      <c r="AK36" s="12"/>
      <c r="AL36" s="12"/>
      <c r="AM36" s="12"/>
      <c r="AN36" s="12"/>
      <c r="AO36" s="12"/>
      <c r="AQ36" s="12"/>
      <c r="AR36" s="12"/>
      <c r="AS36" s="12"/>
      <c r="AU36" s="23"/>
      <c r="AV36" s="12"/>
    </row>
    <row r="37" spans="1:48" x14ac:dyDescent="0.25">
      <c r="A37" s="40" t="s">
        <v>85</v>
      </c>
      <c r="B37" s="41" t="s">
        <v>39</v>
      </c>
      <c r="C37" s="3">
        <v>6</v>
      </c>
      <c r="D37" s="50">
        <f>+[1]Sheet1!$K$129</f>
        <v>1.7881944444444443E-2</v>
      </c>
      <c r="E37" s="15">
        <f t="shared" si="6"/>
        <v>9268.608414239483</v>
      </c>
      <c r="F37" s="11">
        <v>2.0486111111111111E-2</v>
      </c>
      <c r="G37" s="14">
        <f>$G$30/F37*10000</f>
        <v>9282.4858757062157</v>
      </c>
      <c r="H37" s="11">
        <v>2.2673611111111113E-2</v>
      </c>
      <c r="I37" s="14">
        <f t="shared" si="4"/>
        <v>8795.3037263910155</v>
      </c>
      <c r="J37" s="11"/>
      <c r="K37" s="15"/>
      <c r="L37" s="2"/>
      <c r="M37" s="3"/>
      <c r="N37" s="2"/>
      <c r="O37" s="50">
        <f>+'[4]Holmfirth Junior Duathlon 2016'!$R$116</f>
        <v>1.656249999999998E-2</v>
      </c>
      <c r="P37" s="15">
        <f>+$P$30/O37*10000</f>
        <v>8993.7106918239078</v>
      </c>
      <c r="Q37" s="11">
        <v>1.9918981481481482E-2</v>
      </c>
      <c r="R37" s="15">
        <f>+$R$30/Q37*10000</f>
        <v>8855.316676350958</v>
      </c>
      <c r="S37" s="11">
        <v>1.2465277777777783E-2</v>
      </c>
      <c r="T37" s="14">
        <f t="shared" si="5"/>
        <v>9052.9247910863469</v>
      </c>
      <c r="U37" s="2"/>
      <c r="V37" s="3"/>
      <c r="W37" s="2"/>
      <c r="X37" s="47">
        <v>45393.033499246972</v>
      </c>
      <c r="Y37" s="12"/>
      <c r="Z37" s="12"/>
      <c r="AA37" s="12"/>
      <c r="AB37" s="12"/>
      <c r="AC37" s="12"/>
      <c r="AD37" s="21"/>
      <c r="AE37" s="12"/>
      <c r="AF37" s="12"/>
      <c r="AG37" s="12"/>
      <c r="AH37" s="21"/>
      <c r="AJ37" s="12"/>
      <c r="AK37" s="12"/>
      <c r="AL37" s="12"/>
      <c r="AM37" s="12"/>
      <c r="AN37" s="12"/>
      <c r="AO37" s="12"/>
      <c r="AQ37" s="12"/>
      <c r="AR37" s="12"/>
      <c r="AS37" s="12"/>
      <c r="AU37" s="23"/>
      <c r="AV37" s="12"/>
    </row>
    <row r="38" spans="1:48" x14ac:dyDescent="0.25">
      <c r="A38" s="40" t="str">
        <f>+[3]TS3!$E$26</f>
        <v>Jacklyn</v>
      </c>
      <c r="B38" s="41" t="str">
        <f>+[3]TS3!$F$26</f>
        <v>Benjamin</v>
      </c>
      <c r="C38" s="3">
        <v>7</v>
      </c>
      <c r="D38" s="50">
        <f>+[1]Sheet1!$K$131</f>
        <v>1.8414351851851852E-2</v>
      </c>
      <c r="E38" s="15">
        <f t="shared" si="6"/>
        <v>9000.6285355122563</v>
      </c>
      <c r="F38" s="11">
        <v>2.1770833333333336E-2</v>
      </c>
      <c r="G38" s="14">
        <f>$G$30/F38*10000</f>
        <v>8734.7155768208395</v>
      </c>
      <c r="H38" s="11">
        <v>2.2407407407407407E-2</v>
      </c>
      <c r="I38" s="14">
        <f t="shared" si="4"/>
        <v>8899.7933884297527</v>
      </c>
      <c r="J38" s="11">
        <f>+[3]TS3!$R$26</f>
        <v>2.0219907407407395E-2</v>
      </c>
      <c r="K38" s="15">
        <f>+$K$30/J38*10000</f>
        <v>9238.6949055523764</v>
      </c>
      <c r="L38" s="11">
        <v>2.2013888888888888E-2</v>
      </c>
      <c r="M38" s="33">
        <f t="shared" ref="M38:M44" si="7">$M$30/L38*10000</f>
        <v>8685.5941114616198</v>
      </c>
      <c r="N38" s="2"/>
      <c r="O38" s="50"/>
      <c r="P38" s="15"/>
      <c r="Q38" s="11"/>
      <c r="R38" s="16"/>
      <c r="S38" s="11"/>
      <c r="T38" s="2"/>
      <c r="U38" s="2"/>
      <c r="V38" s="3"/>
      <c r="W38" s="2"/>
      <c r="X38" s="47">
        <v>44559.426517776847</v>
      </c>
      <c r="Y38" s="12"/>
      <c r="Z38" s="12"/>
      <c r="AA38" s="12"/>
      <c r="AB38" s="12"/>
      <c r="AC38" s="12"/>
      <c r="AD38" s="21"/>
      <c r="AE38" s="12"/>
      <c r="AF38" s="12"/>
      <c r="AG38" s="12"/>
      <c r="AH38" s="21"/>
      <c r="AJ38" s="12"/>
      <c r="AK38" s="12"/>
      <c r="AL38" s="12"/>
      <c r="AM38" s="12"/>
      <c r="AN38" s="12"/>
      <c r="AO38" s="12"/>
      <c r="AQ38" s="12"/>
      <c r="AR38" s="12"/>
      <c r="AS38" s="12"/>
      <c r="AU38" s="23"/>
      <c r="AV38" s="12"/>
    </row>
    <row r="39" spans="1:48" x14ac:dyDescent="0.25">
      <c r="A39" s="40" t="s">
        <v>170</v>
      </c>
      <c r="B39" s="41" t="s">
        <v>175</v>
      </c>
      <c r="C39" s="3">
        <v>8</v>
      </c>
      <c r="D39" s="50">
        <f>+[1]Sheet1!$K$134</f>
        <v>1.9155092592592592E-2</v>
      </c>
      <c r="E39" s="15">
        <f t="shared" si="6"/>
        <v>8652.5679758308161</v>
      </c>
      <c r="F39" s="11">
        <v>2.5208333333333333E-2</v>
      </c>
      <c r="G39" s="14">
        <f>$G$30/F39*10000</f>
        <v>7543.6179981634532</v>
      </c>
      <c r="H39" s="11">
        <v>2.3831018518518519E-2</v>
      </c>
      <c r="I39" s="14">
        <f t="shared" si="4"/>
        <v>8368.1398737251093</v>
      </c>
      <c r="J39" s="11"/>
      <c r="K39" s="2"/>
      <c r="L39" s="11">
        <v>2.2523148148148143E-2</v>
      </c>
      <c r="M39" s="33">
        <f t="shared" si="7"/>
        <v>8489.2086330935272</v>
      </c>
      <c r="N39" s="2"/>
      <c r="O39" s="50">
        <f>+'[4]Holmfirth Junior Duathlon 2016'!$R$120</f>
        <v>1.8020833333333319E-2</v>
      </c>
      <c r="P39" s="15">
        <f>+$P$30/O39*10000</f>
        <v>8265.89595375723</v>
      </c>
      <c r="Q39" s="11">
        <v>2.0648148148148148E-2</v>
      </c>
      <c r="R39" s="15">
        <f>+$R$30/Q39*10000</f>
        <v>8542.6008968609858</v>
      </c>
      <c r="S39" s="11">
        <v>1.2824074074074085E-2</v>
      </c>
      <c r="T39" s="14">
        <f>$T$30/S39*10000</f>
        <v>8799.6389891696672</v>
      </c>
      <c r="U39" s="11">
        <v>9.9189814814814817E-3</v>
      </c>
      <c r="V39" s="33">
        <f>$V$30/U39*10000</f>
        <v>8471.4119019836635</v>
      </c>
      <c r="W39" s="14"/>
      <c r="X39" s="47">
        <v>42852.156368680109</v>
      </c>
      <c r="Y39" s="12"/>
      <c r="Z39" s="12"/>
      <c r="AA39" s="12"/>
      <c r="AB39" s="12"/>
      <c r="AC39" s="12"/>
      <c r="AD39" s="21"/>
      <c r="AE39" s="12"/>
      <c r="AF39" s="12"/>
      <c r="AG39" s="12"/>
      <c r="AH39" s="21"/>
      <c r="AJ39" s="12"/>
      <c r="AK39" s="12"/>
      <c r="AL39" s="12"/>
      <c r="AM39" s="12"/>
      <c r="AN39" s="12"/>
      <c r="AO39" s="12"/>
      <c r="AQ39" s="12"/>
      <c r="AR39" s="12"/>
      <c r="AS39" s="12"/>
      <c r="AU39" s="23"/>
      <c r="AV39" s="12"/>
    </row>
    <row r="40" spans="1:48" x14ac:dyDescent="0.25">
      <c r="A40" s="1" t="s">
        <v>193</v>
      </c>
      <c r="B40" s="2" t="s">
        <v>194</v>
      </c>
      <c r="C40" s="3">
        <v>9</v>
      </c>
      <c r="D40" s="50">
        <f>+[1]Sheet1!$K$133</f>
        <v>1.8749999999999999E-2</v>
      </c>
      <c r="E40" s="15">
        <f t="shared" si="6"/>
        <v>8839.5061728395067</v>
      </c>
      <c r="F40" s="11">
        <v>2.3553240740740739E-2</v>
      </c>
      <c r="G40" s="14">
        <f>$G$30/F40*10000</f>
        <v>8073.7100737100754</v>
      </c>
      <c r="H40" s="11">
        <v>2.4733796296296295E-2</v>
      </c>
      <c r="I40" s="14">
        <f t="shared" si="4"/>
        <v>8062.7047262517544</v>
      </c>
      <c r="J40" s="11"/>
      <c r="K40" s="2"/>
      <c r="L40" s="11">
        <v>2.2615740740740742E-2</v>
      </c>
      <c r="M40" s="33">
        <f t="shared" si="7"/>
        <v>8454.4524053224159</v>
      </c>
      <c r="N40" s="2"/>
      <c r="O40" s="50">
        <f>+'[4]Holmfirth Junior Duathlon 2016'!$R$117</f>
        <v>1.6990740740740723E-2</v>
      </c>
      <c r="P40" s="15">
        <f>+$P$30/O40*10000</f>
        <v>8767.0299727520505</v>
      </c>
      <c r="Q40" s="11">
        <v>2.1006944444444443E-2</v>
      </c>
      <c r="R40" s="15">
        <f>+$R$30/Q40*10000</f>
        <v>8396.6942148760336</v>
      </c>
      <c r="S40" s="2"/>
      <c r="T40" s="2"/>
      <c r="U40" s="2"/>
      <c r="V40" s="3"/>
      <c r="W40" s="2"/>
      <c r="X40" s="47">
        <v>42531.392839500084</v>
      </c>
      <c r="Y40" s="12"/>
      <c r="Z40" s="12"/>
      <c r="AA40" s="12"/>
      <c r="AB40" s="12"/>
      <c r="AC40" s="12"/>
      <c r="AD40" s="21"/>
      <c r="AE40" s="12"/>
      <c r="AF40" s="12"/>
      <c r="AG40" s="12"/>
      <c r="AH40" s="21"/>
      <c r="AJ40" s="12"/>
      <c r="AK40" s="12"/>
      <c r="AL40" s="12"/>
      <c r="AM40" s="12"/>
      <c r="AN40" s="12"/>
      <c r="AO40" s="12"/>
      <c r="AQ40" s="12"/>
      <c r="AR40" s="12"/>
      <c r="AS40" s="12"/>
      <c r="AU40" s="23"/>
      <c r="AV40" s="12"/>
    </row>
    <row r="41" spans="1:48" x14ac:dyDescent="0.25">
      <c r="A41" s="40" t="s">
        <v>53</v>
      </c>
      <c r="B41" s="41" t="s">
        <v>175</v>
      </c>
      <c r="C41" s="3">
        <v>10</v>
      </c>
      <c r="D41" s="50">
        <f>+[1]Sheet1!$K$141</f>
        <v>2.0625000000000001E-2</v>
      </c>
      <c r="E41" s="15">
        <f t="shared" si="6"/>
        <v>8035.9147025813691</v>
      </c>
      <c r="F41" s="11">
        <v>2.193287037037037E-2</v>
      </c>
      <c r="G41" s="14">
        <f>$G$30/F41*10000</f>
        <v>8670.1846965699206</v>
      </c>
      <c r="H41" s="11">
        <v>2.5023148148148145E-2</v>
      </c>
      <c r="I41" s="14">
        <f t="shared" si="4"/>
        <v>7969.4727104532849</v>
      </c>
      <c r="J41" s="11">
        <f>+[3]TS3!$R$27</f>
        <v>2.2013888888888888E-2</v>
      </c>
      <c r="K41" s="15">
        <f>+$K$30/J41*10000</f>
        <v>8485.8044164037819</v>
      </c>
      <c r="L41" s="11">
        <v>2.3692129629629629E-2</v>
      </c>
      <c r="M41" s="33">
        <f t="shared" si="7"/>
        <v>8070.346849047387</v>
      </c>
      <c r="N41" s="2"/>
      <c r="O41" s="50"/>
      <c r="P41" s="15"/>
      <c r="Q41" s="2"/>
      <c r="R41" s="2"/>
      <c r="S41" s="11">
        <v>1.3194444444444425E-2</v>
      </c>
      <c r="T41" s="14">
        <f>$T$30/S41*10000</f>
        <v>8552.6315789473811</v>
      </c>
      <c r="U41" s="11">
        <v>1.0289351851851852E-2</v>
      </c>
      <c r="V41" s="33">
        <f>$V$30/U41*10000</f>
        <v>8166.4791901012377</v>
      </c>
      <c r="W41" s="14"/>
      <c r="X41" s="47">
        <v>41945.446731069707</v>
      </c>
      <c r="Y41" s="12"/>
      <c r="Z41" s="12"/>
      <c r="AA41" s="12"/>
      <c r="AB41" s="12"/>
      <c r="AC41" s="12"/>
      <c r="AD41" s="21"/>
      <c r="AE41" s="12"/>
      <c r="AF41" s="12"/>
      <c r="AG41" s="12"/>
      <c r="AH41" s="21"/>
      <c r="AJ41" s="12"/>
      <c r="AK41" s="12"/>
      <c r="AL41" s="12"/>
      <c r="AM41" s="12"/>
      <c r="AN41" s="12"/>
      <c r="AO41" s="12"/>
      <c r="AQ41" s="12"/>
      <c r="AR41" s="12"/>
      <c r="AS41" s="12"/>
      <c r="AU41" s="23"/>
      <c r="AV41" s="12"/>
    </row>
    <row r="42" spans="1:48" x14ac:dyDescent="0.25">
      <c r="A42" s="40" t="s">
        <v>126</v>
      </c>
      <c r="B42" s="41" t="s">
        <v>89</v>
      </c>
      <c r="C42" s="3">
        <v>11</v>
      </c>
      <c r="D42" s="50">
        <f>+[1]Sheet1!$K$136</f>
        <v>1.9652777777777779E-2</v>
      </c>
      <c r="E42" s="15">
        <f t="shared" si="6"/>
        <v>8433.4511189634868</v>
      </c>
      <c r="F42" s="2"/>
      <c r="G42" s="2"/>
      <c r="H42" s="11">
        <v>2.4432870370370369E-2</v>
      </c>
      <c r="I42" s="14">
        <f t="shared" si="4"/>
        <v>8162.0085267645673</v>
      </c>
      <c r="J42" s="11"/>
      <c r="K42" s="2"/>
      <c r="L42" s="11">
        <v>2.5914351851851855E-2</v>
      </c>
      <c r="M42" s="33">
        <f t="shared" si="7"/>
        <v>7378.2938811969625</v>
      </c>
      <c r="N42" s="2"/>
      <c r="O42" s="50"/>
      <c r="P42" s="2"/>
      <c r="Q42" s="2"/>
      <c r="R42" s="2"/>
      <c r="S42" s="11">
        <v>1.3541666666666674E-2</v>
      </c>
      <c r="T42" s="14">
        <f>$T$30/S42*10000</f>
        <v>8333.3333333333285</v>
      </c>
      <c r="U42" s="11">
        <v>1.0335648148148148E-2</v>
      </c>
      <c r="V42" s="33">
        <f>$V$30/U42*10000</f>
        <v>8129.89921612542</v>
      </c>
      <c r="W42" s="14"/>
      <c r="X42" s="47">
        <v>40436.986076383764</v>
      </c>
      <c r="Y42" s="12"/>
      <c r="Z42" s="12"/>
      <c r="AA42" s="12"/>
      <c r="AB42" s="12"/>
      <c r="AC42" s="12"/>
      <c r="AD42" s="21"/>
      <c r="AE42" s="12"/>
      <c r="AF42" s="12"/>
      <c r="AG42" s="12"/>
      <c r="AH42" s="21"/>
      <c r="AJ42" s="12"/>
      <c r="AK42" s="12"/>
      <c r="AL42" s="12"/>
      <c r="AM42" s="12"/>
      <c r="AN42" s="12"/>
      <c r="AO42" s="12"/>
      <c r="AQ42" s="12"/>
      <c r="AR42" s="12"/>
      <c r="AS42" s="12"/>
      <c r="AU42" s="23"/>
      <c r="AV42" s="12"/>
    </row>
    <row r="43" spans="1:48" x14ac:dyDescent="0.25">
      <c r="A43" s="40" t="s">
        <v>171</v>
      </c>
      <c r="B43" s="41" t="s">
        <v>176</v>
      </c>
      <c r="C43" s="3">
        <v>12</v>
      </c>
      <c r="D43" s="1"/>
      <c r="E43" s="15"/>
      <c r="F43" s="11">
        <v>2.6377314814814815E-2</v>
      </c>
      <c r="G43" s="14">
        <f>$G$30/F43*10000</f>
        <v>7209.302325581396</v>
      </c>
      <c r="H43" s="11">
        <v>2.4386574074074074E-2</v>
      </c>
      <c r="I43" s="14">
        <f t="shared" si="4"/>
        <v>8177.503559563359</v>
      </c>
      <c r="J43" s="11"/>
      <c r="K43" s="15"/>
      <c r="L43" s="11">
        <v>2.4907407407407406E-2</v>
      </c>
      <c r="M43" s="33">
        <f t="shared" si="7"/>
        <v>7676.5799256505588</v>
      </c>
      <c r="N43" s="2"/>
      <c r="O43" s="50"/>
      <c r="P43" s="15"/>
      <c r="Q43" s="2"/>
      <c r="R43" s="2"/>
      <c r="S43" s="11">
        <v>1.3935185185185175E-2</v>
      </c>
      <c r="T43" s="14">
        <f>$T$30/S43*10000</f>
        <v>8098.0066445182774</v>
      </c>
      <c r="U43" s="11">
        <v>9.4560185185185181E-3</v>
      </c>
      <c r="V43" s="33">
        <f>$V$30/U43*10000</f>
        <v>8886.1689106487156</v>
      </c>
      <c r="W43" s="14"/>
      <c r="X43" s="47">
        <v>40047.561365962305</v>
      </c>
      <c r="Y43" s="12"/>
      <c r="Z43" s="12"/>
      <c r="AA43" s="12"/>
      <c r="AB43" s="12"/>
      <c r="AC43" s="12"/>
      <c r="AD43" s="21"/>
      <c r="AE43" s="12"/>
      <c r="AF43" s="12"/>
      <c r="AG43" s="12"/>
      <c r="AH43" s="21"/>
      <c r="AJ43" s="12"/>
      <c r="AK43" s="12"/>
      <c r="AL43" s="12"/>
      <c r="AM43" s="12"/>
      <c r="AN43" s="12"/>
      <c r="AO43" s="12"/>
      <c r="AQ43" s="12"/>
      <c r="AR43" s="12"/>
      <c r="AS43" s="12"/>
      <c r="AU43" s="23"/>
      <c r="AV43" s="12"/>
    </row>
    <row r="44" spans="1:48" x14ac:dyDescent="0.25">
      <c r="A44" s="40" t="s">
        <v>172</v>
      </c>
      <c r="B44" s="41" t="s">
        <v>38</v>
      </c>
      <c r="C44" s="3">
        <v>13</v>
      </c>
      <c r="D44" s="1"/>
      <c r="E44" s="15"/>
      <c r="F44" s="2"/>
      <c r="G44" s="2"/>
      <c r="H44" s="11">
        <v>2.7835648148148151E-2</v>
      </c>
      <c r="I44" s="14">
        <f t="shared" si="4"/>
        <v>7164.2411642411626</v>
      </c>
      <c r="J44" s="11">
        <f>+[3]TS3!$R$33</f>
        <v>2.4525462962962985E-2</v>
      </c>
      <c r="K44" s="15">
        <f>+$K$30/J44*10000</f>
        <v>7616.8003775365632</v>
      </c>
      <c r="L44" s="11">
        <v>2.5798611111111109E-2</v>
      </c>
      <c r="M44" s="33">
        <f t="shared" si="7"/>
        <v>7411.3952445042632</v>
      </c>
      <c r="N44" s="2"/>
      <c r="O44" s="50"/>
      <c r="P44" s="15"/>
      <c r="Q44" s="11">
        <v>2.3680555555555555E-2</v>
      </c>
      <c r="R44" s="16">
        <f>+$R$30/Q44*10000</f>
        <v>7448.6803519061586</v>
      </c>
      <c r="S44" s="11">
        <v>1.6087962962962957E-2</v>
      </c>
      <c r="T44" s="14">
        <f>$T$30/S44*10000</f>
        <v>7014.3884892086362</v>
      </c>
      <c r="U44" s="11">
        <v>1.1875000000000002E-2</v>
      </c>
      <c r="V44" s="33">
        <f>$V$30/U44*10000</f>
        <v>7076.0233918128642</v>
      </c>
      <c r="W44" s="14"/>
      <c r="X44" s="47">
        <v>36717.140530001008</v>
      </c>
      <c r="Y44" s="12"/>
      <c r="Z44" s="12"/>
      <c r="AA44" s="12"/>
      <c r="AB44" s="12"/>
      <c r="AC44" s="12"/>
      <c r="AD44" s="21"/>
      <c r="AE44" s="12"/>
      <c r="AF44" s="12"/>
      <c r="AG44" s="12"/>
      <c r="AH44" s="21"/>
      <c r="AJ44" s="12"/>
      <c r="AK44" s="12"/>
      <c r="AL44" s="12"/>
      <c r="AM44" s="12"/>
      <c r="AN44" s="12"/>
      <c r="AO44" s="12"/>
      <c r="AQ44" s="12"/>
      <c r="AR44" s="12"/>
      <c r="AS44" s="12"/>
      <c r="AU44" s="23"/>
      <c r="AV44" s="12"/>
    </row>
    <row r="45" spans="1:48" x14ac:dyDescent="0.25">
      <c r="A45" s="42" t="s">
        <v>20</v>
      </c>
      <c r="B45" s="43" t="s">
        <v>195</v>
      </c>
      <c r="C45" s="3">
        <v>14</v>
      </c>
      <c r="D45" s="1"/>
      <c r="E45" s="15"/>
      <c r="F45" s="11">
        <v>2.6168981481481477E-2</v>
      </c>
      <c r="G45" s="14">
        <f>$G$30/F45*10000</f>
        <v>7266.6961521450703</v>
      </c>
      <c r="H45" s="11">
        <v>2.8321759259259258E-2</v>
      </c>
      <c r="I45" s="14">
        <f t="shared" si="4"/>
        <v>7041.2750306497755</v>
      </c>
      <c r="J45" s="11">
        <f>+[3]TS3!$R$34</f>
        <v>2.4976851851851861E-2</v>
      </c>
      <c r="K45" s="15">
        <f>+$K$30/J45*10000</f>
        <v>7479.1473586654247</v>
      </c>
      <c r="L45" s="2"/>
      <c r="M45" s="3"/>
      <c r="N45" s="2"/>
      <c r="O45" s="50">
        <f>+'[4]Holmfirth Junior Duathlon 2016'!$R$122</f>
        <v>2.0081018518518512E-2</v>
      </c>
      <c r="P45" s="15">
        <f>+$P$30/O45*10000</f>
        <v>7417.8674351585032</v>
      </c>
      <c r="Q45" s="11">
        <v>2.3518518518518518E-2</v>
      </c>
      <c r="R45" s="16">
        <f>+$R$30/Q45*10000</f>
        <v>7500</v>
      </c>
      <c r="S45" s="11"/>
      <c r="T45" s="14"/>
      <c r="U45" s="2"/>
      <c r="V45" s="3"/>
      <c r="W45" s="2"/>
      <c r="X45" s="47">
        <v>36704.985976618773</v>
      </c>
      <c r="Y45" s="12"/>
      <c r="Z45" s="12"/>
      <c r="AA45" s="12"/>
      <c r="AB45" s="12"/>
      <c r="AC45" s="12"/>
      <c r="AD45" s="21"/>
      <c r="AE45" s="12"/>
      <c r="AF45" s="12"/>
      <c r="AG45" s="12"/>
      <c r="AH45" s="21"/>
      <c r="AJ45" s="12"/>
      <c r="AK45" s="12"/>
      <c r="AL45" s="12"/>
      <c r="AM45" s="12"/>
      <c r="AN45" s="12"/>
      <c r="AO45" s="12"/>
      <c r="AQ45" s="12"/>
      <c r="AR45" s="12"/>
      <c r="AS45" s="12"/>
      <c r="AU45" s="23"/>
      <c r="AV45" s="12"/>
    </row>
    <row r="46" spans="1:48" x14ac:dyDescent="0.25">
      <c r="A46" s="40" t="s">
        <v>115</v>
      </c>
      <c r="B46" s="41" t="s">
        <v>149</v>
      </c>
      <c r="C46" s="3">
        <v>15</v>
      </c>
      <c r="D46" s="50">
        <f>+[1]Sheet1!$K$145</f>
        <v>2.2604166666666665E-2</v>
      </c>
      <c r="E46" s="15">
        <f>+$E$30/D46*10000</f>
        <v>7332.30926779314</v>
      </c>
      <c r="F46" s="2"/>
      <c r="G46" s="2"/>
      <c r="H46" s="2"/>
      <c r="I46" s="2"/>
      <c r="J46" s="11">
        <f>+[3]TS3!$R$36</f>
        <v>2.6284722222222223E-2</v>
      </c>
      <c r="K46" s="15">
        <f>+$K$30/J46*10000</f>
        <v>7107.0013210039597</v>
      </c>
      <c r="L46" s="11">
        <v>2.5277777777777777E-2</v>
      </c>
      <c r="M46" s="33">
        <f>$M$30/L46*10000</f>
        <v>7564.1025641025635</v>
      </c>
      <c r="N46" s="2"/>
      <c r="O46" s="50"/>
      <c r="P46" s="15"/>
      <c r="Q46" s="2"/>
      <c r="R46" s="2"/>
      <c r="S46" s="11">
        <v>1.5208333333333338E-2</v>
      </c>
      <c r="T46" s="14">
        <f>$T$30/S46*10000</f>
        <v>7420.091324200911</v>
      </c>
      <c r="U46" s="11">
        <v>1.1689814814814814E-2</v>
      </c>
      <c r="V46" s="33">
        <f>$V$30/U46*10000</f>
        <v>7188.1188118811888</v>
      </c>
      <c r="W46" s="14"/>
      <c r="X46" s="47">
        <v>36611.623288981762</v>
      </c>
      <c r="Y46" s="12"/>
      <c r="Z46" s="12"/>
      <c r="AA46" s="12"/>
      <c r="AB46" s="12"/>
      <c r="AC46" s="12"/>
      <c r="AD46" s="21"/>
      <c r="AE46" s="12"/>
      <c r="AF46" s="12"/>
      <c r="AG46" s="12"/>
      <c r="AH46" s="21"/>
      <c r="AJ46" s="12"/>
      <c r="AK46" s="12"/>
      <c r="AL46" s="12"/>
      <c r="AM46" s="12"/>
      <c r="AN46" s="12"/>
      <c r="AO46" s="12"/>
      <c r="AQ46" s="12"/>
      <c r="AR46" s="12"/>
      <c r="AS46" s="12"/>
      <c r="AU46" s="23"/>
      <c r="AV46" s="12"/>
    </row>
    <row r="47" spans="1:48" x14ac:dyDescent="0.25">
      <c r="A47" s="40" t="str">
        <f>+[3]TS3!$E$25</f>
        <v>Jones</v>
      </c>
      <c r="B47" s="41" t="str">
        <f>+[3]TS3!$F$25</f>
        <v>Daniel</v>
      </c>
      <c r="C47" s="3">
        <v>16</v>
      </c>
      <c r="D47" s="1"/>
      <c r="E47" s="15"/>
      <c r="F47" s="2"/>
      <c r="G47" s="2"/>
      <c r="H47" s="11">
        <v>2.2129629629629628E-2</v>
      </c>
      <c r="I47" s="14">
        <f>$I$30/H47*10000</f>
        <v>9011.5062761506288</v>
      </c>
      <c r="J47" s="11">
        <f>+[3]TS3!$R$25</f>
        <v>2.0081018518518512E-2</v>
      </c>
      <c r="K47" s="15">
        <f>+$K$30/J47*10000</f>
        <v>9302.5936599423621</v>
      </c>
      <c r="L47" s="11">
        <v>2.1678240740740738E-2</v>
      </c>
      <c r="M47" s="33">
        <f>$M$30/L47*10000</f>
        <v>8820.0747463961579</v>
      </c>
      <c r="N47" s="2"/>
      <c r="O47" s="50"/>
      <c r="P47" s="15"/>
      <c r="Q47" s="2"/>
      <c r="R47" s="2"/>
      <c r="S47" s="11"/>
      <c r="T47" s="14"/>
      <c r="U47" s="11">
        <v>9.7106481481481471E-3</v>
      </c>
      <c r="V47" s="33">
        <f>$V$30/U47*10000</f>
        <v>8653.1585220500601</v>
      </c>
      <c r="W47" s="14"/>
      <c r="X47" s="47">
        <v>35787.333204539216</v>
      </c>
      <c r="Y47" s="12"/>
      <c r="Z47" s="12"/>
      <c r="AA47" s="12"/>
      <c r="AB47" s="12"/>
      <c r="AC47" s="12"/>
      <c r="AD47" s="21"/>
      <c r="AE47" s="12"/>
      <c r="AF47" s="12"/>
      <c r="AG47" s="12"/>
      <c r="AH47" s="21"/>
      <c r="AJ47" s="12"/>
      <c r="AK47" s="12"/>
      <c r="AL47" s="12"/>
      <c r="AM47" s="12"/>
      <c r="AN47" s="12"/>
      <c r="AO47" s="12"/>
      <c r="AQ47" s="12"/>
      <c r="AR47" s="12"/>
      <c r="AS47" s="12"/>
      <c r="AU47" s="23"/>
      <c r="AV47" s="12"/>
    </row>
    <row r="48" spans="1:48" x14ac:dyDescent="0.25">
      <c r="A48" s="40" t="s">
        <v>160</v>
      </c>
      <c r="B48" s="41" t="s">
        <v>91</v>
      </c>
      <c r="C48" s="3">
        <v>17</v>
      </c>
      <c r="D48" s="50">
        <f>+[1]Sheet1!$K$142</f>
        <v>2.0775462962962964E-2</v>
      </c>
      <c r="E48" s="15">
        <f>+$E$30/D48*10000</f>
        <v>7977.7158774373256</v>
      </c>
      <c r="F48" s="11">
        <v>2.4155092592592589E-2</v>
      </c>
      <c r="G48" s="14">
        <f>$G$30/F48*10000</f>
        <v>7872.5443219932931</v>
      </c>
      <c r="H48" s="11">
        <v>2.525462962962963E-2</v>
      </c>
      <c r="I48" s="14">
        <f>$I$30/H48*10000</f>
        <v>7896.4252978918412</v>
      </c>
      <c r="J48" s="11"/>
      <c r="K48" s="15"/>
      <c r="L48" s="2"/>
      <c r="M48" s="3"/>
      <c r="N48" s="2"/>
      <c r="O48" s="50"/>
      <c r="P48" s="15"/>
      <c r="Q48" s="2"/>
      <c r="R48" s="2"/>
      <c r="S48" s="11">
        <v>1.4756944444444434E-2</v>
      </c>
      <c r="T48" s="14">
        <f>$T$30/S48*10000</f>
        <v>7647.0588235294172</v>
      </c>
      <c r="U48" s="2"/>
      <c r="V48" s="3"/>
      <c r="W48" s="2"/>
      <c r="X48" s="47">
        <v>31393.744320851878</v>
      </c>
      <c r="Y48" s="12"/>
      <c r="Z48" s="12"/>
      <c r="AA48" s="12"/>
      <c r="AB48" s="12"/>
      <c r="AC48" s="12"/>
      <c r="AD48" s="21"/>
      <c r="AE48" s="12"/>
      <c r="AF48" s="12"/>
      <c r="AG48" s="12"/>
      <c r="AH48" s="21"/>
      <c r="AJ48" s="12"/>
      <c r="AK48" s="12"/>
      <c r="AL48" s="12"/>
      <c r="AM48" s="12"/>
      <c r="AN48" s="12"/>
      <c r="AO48" s="12"/>
      <c r="AQ48" s="12"/>
      <c r="AR48" s="12"/>
      <c r="AS48" s="12"/>
      <c r="AU48" s="23"/>
      <c r="AV48" s="12"/>
    </row>
    <row r="49" spans="1:48" x14ac:dyDescent="0.25">
      <c r="A49" s="40" t="str">
        <f>+[3]TS3!$E$37</f>
        <v>McLoughlin</v>
      </c>
      <c r="B49" s="41" t="str">
        <f>+[3]TS3!$F$37</f>
        <v>Josh</v>
      </c>
      <c r="C49" s="3">
        <v>18</v>
      </c>
      <c r="D49" s="50">
        <f>+[1]Sheet1!$K$151</f>
        <v>2.6840277777777779E-2</v>
      </c>
      <c r="E49" s="15">
        <f>+$E$30/D49*10000</f>
        <v>6175.0754635618796</v>
      </c>
      <c r="F49" s="11">
        <v>2.9560185185185189E-2</v>
      </c>
      <c r="G49" s="14">
        <f>$G$30/F49*10000</f>
        <v>6433.046202036021</v>
      </c>
      <c r="H49" s="11">
        <v>3.0972222222222224E-2</v>
      </c>
      <c r="I49" s="14">
        <f>$I$30/H49*10000</f>
        <v>6438.7144992526155</v>
      </c>
      <c r="J49" s="11">
        <f>+[3]TS3!$R$37</f>
        <v>3.031250000000002E-2</v>
      </c>
      <c r="K49" s="15">
        <f>+$K$30/J49*10000</f>
        <v>6162.6575028636817</v>
      </c>
      <c r="L49" s="11">
        <v>3.1817129629629633E-2</v>
      </c>
      <c r="M49" s="33">
        <f>$M$30/L49*10000</f>
        <v>6009.4579847217165</v>
      </c>
      <c r="N49" s="2"/>
      <c r="O49" s="50"/>
      <c r="P49" s="15"/>
      <c r="Q49" s="2"/>
      <c r="R49" s="2"/>
      <c r="S49" s="11"/>
      <c r="T49" s="14"/>
      <c r="U49" s="2"/>
      <c r="V49" s="3"/>
      <c r="W49" s="2"/>
      <c r="X49" s="47">
        <v>31218.951652435913</v>
      </c>
      <c r="Y49" s="12"/>
      <c r="Z49" s="12"/>
      <c r="AA49" s="12"/>
      <c r="AB49" s="12"/>
      <c r="AC49" s="12"/>
      <c r="AD49" s="21"/>
      <c r="AE49" s="12"/>
      <c r="AF49" s="12"/>
      <c r="AG49" s="12"/>
      <c r="AH49" s="21"/>
      <c r="AJ49" s="12"/>
      <c r="AK49" s="12"/>
      <c r="AL49" s="12"/>
      <c r="AM49" s="12"/>
      <c r="AN49" s="12"/>
      <c r="AO49" s="12"/>
      <c r="AQ49" s="12"/>
      <c r="AR49" s="12"/>
      <c r="AS49" s="12"/>
      <c r="AU49" s="23"/>
      <c r="AV49" s="12"/>
    </row>
    <row r="50" spans="1:48" x14ac:dyDescent="0.25">
      <c r="A50" s="42" t="str">
        <f>+[3]TS3!$E$35</f>
        <v>Corker</v>
      </c>
      <c r="B50" s="43" t="str">
        <f>+[3]TS3!$F$35</f>
        <v>Charles</v>
      </c>
      <c r="C50" s="3">
        <v>19</v>
      </c>
      <c r="D50" s="50">
        <f>+[1]Sheet1!$K$147</f>
        <v>2.3379629629629629E-2</v>
      </c>
      <c r="E50" s="15">
        <f>+$E$30/D50*10000</f>
        <v>7089.1089108910901</v>
      </c>
      <c r="F50" s="2"/>
      <c r="G50" s="2"/>
      <c r="H50" s="2"/>
      <c r="I50" s="2"/>
      <c r="J50" s="11">
        <f>+[3]TS3!$R$35</f>
        <v>2.5914351851851841E-2</v>
      </c>
      <c r="K50" s="15">
        <f>+$K$30/J50*10000</f>
        <v>7208.5752568110765</v>
      </c>
      <c r="L50" s="11">
        <v>2.6446759259259264E-2</v>
      </c>
      <c r="M50" s="33">
        <f>$M$30/L50*10000</f>
        <v>7229.7592997811807</v>
      </c>
      <c r="N50" s="2"/>
      <c r="O50" s="50"/>
      <c r="P50" s="15"/>
      <c r="Q50" s="11"/>
      <c r="R50" s="15"/>
      <c r="S50" s="11"/>
      <c r="T50" s="14"/>
      <c r="U50" s="11">
        <v>1.1701388888888891E-2</v>
      </c>
      <c r="V50" s="33">
        <f>$V$30/U50*10000</f>
        <v>7181.0089020771502</v>
      </c>
      <c r="W50" s="14"/>
      <c r="X50" s="47">
        <v>28708.452369560495</v>
      </c>
      <c r="Y50" s="12"/>
      <c r="Z50" s="12"/>
      <c r="AA50" s="12"/>
      <c r="AB50" s="12"/>
      <c r="AC50" s="12"/>
      <c r="AD50" s="21"/>
      <c r="AE50" s="12"/>
      <c r="AF50" s="12"/>
      <c r="AG50" s="12"/>
      <c r="AH50" s="21"/>
      <c r="AJ50" s="12"/>
      <c r="AK50" s="12"/>
      <c r="AL50" s="12"/>
      <c r="AM50" s="12"/>
      <c r="AN50" s="12"/>
      <c r="AO50" s="12"/>
      <c r="AQ50" s="12"/>
      <c r="AR50" s="12"/>
      <c r="AS50" s="12"/>
      <c r="AU50" s="23"/>
      <c r="AV50" s="12"/>
    </row>
    <row r="51" spans="1:48" x14ac:dyDescent="0.25">
      <c r="A51" s="40" t="str">
        <f>+[3]TS3!$E$30</f>
        <v>Brown</v>
      </c>
      <c r="B51" s="41" t="str">
        <f>+[3]TS3!$F$30</f>
        <v>Samuel</v>
      </c>
      <c r="C51" s="3">
        <v>20</v>
      </c>
      <c r="D51" s="1"/>
      <c r="E51" s="15"/>
      <c r="F51" s="11">
        <v>2.2164351851851852E-2</v>
      </c>
      <c r="G51" s="14">
        <f>$G$30/F51*10000</f>
        <v>8579.6344647519581</v>
      </c>
      <c r="H51" s="11">
        <v>2.3865740740740743E-2</v>
      </c>
      <c r="I51" s="14">
        <f>$I$30/H51*10000</f>
        <v>8355.9650824442269</v>
      </c>
      <c r="J51" s="11">
        <f>+[3]TS3!$R$30</f>
        <v>2.3101851851851846E-2</v>
      </c>
      <c r="K51" s="15">
        <f>+$K$30/J51*10000</f>
        <v>8086.1723446893775</v>
      </c>
      <c r="L51" s="2"/>
      <c r="M51" s="3"/>
      <c r="N51" s="2"/>
      <c r="O51" s="50"/>
      <c r="P51" s="15"/>
      <c r="Q51" s="11"/>
      <c r="R51" s="15"/>
      <c r="S51" s="11"/>
      <c r="T51" s="14"/>
      <c r="U51" s="2"/>
      <c r="V51" s="3"/>
      <c r="W51" s="2"/>
      <c r="X51" s="47">
        <v>25021.771891885564</v>
      </c>
      <c r="Y51" s="12"/>
      <c r="Z51" s="12"/>
      <c r="AA51" s="12"/>
      <c r="AB51" s="12"/>
      <c r="AC51" s="12"/>
      <c r="AD51" s="21"/>
      <c r="AE51" s="12"/>
      <c r="AF51" s="12"/>
      <c r="AG51" s="12"/>
      <c r="AH51" s="21"/>
      <c r="AJ51" s="12"/>
      <c r="AK51" s="12"/>
      <c r="AL51" s="12"/>
      <c r="AM51" s="12"/>
      <c r="AN51" s="12"/>
      <c r="AO51" s="12"/>
      <c r="AQ51" s="12"/>
      <c r="AR51" s="12"/>
      <c r="AS51" s="12"/>
      <c r="AU51" s="23"/>
      <c r="AV51" s="12"/>
    </row>
    <row r="52" spans="1:48" x14ac:dyDescent="0.25">
      <c r="A52" s="40" t="str">
        <f>+[3]TS3!$E$28</f>
        <v>Melling</v>
      </c>
      <c r="B52" s="41" t="str">
        <f>+[3]TS3!$F$28</f>
        <v>Noah</v>
      </c>
      <c r="C52" s="3">
        <v>21</v>
      </c>
      <c r="D52" s="50">
        <f>+[1]Sheet1!$K$140</f>
        <v>2.0405092592592593E-2</v>
      </c>
      <c r="E52" s="15">
        <f>+$E$30/D52*10000</f>
        <v>8122.5184344866711</v>
      </c>
      <c r="F52" s="2"/>
      <c r="G52" s="2"/>
      <c r="H52" s="11">
        <v>2.5162037037037038E-2</v>
      </c>
      <c r="I52" s="14">
        <f>$I$30/H52*10000</f>
        <v>7925.4829806807729</v>
      </c>
      <c r="J52" s="11">
        <f>+[3]TS3!$R$28</f>
        <v>2.2488425925925926E-2</v>
      </c>
      <c r="K52" s="15">
        <f>+$K$30/J52*10000</f>
        <v>8306.7421513123991</v>
      </c>
      <c r="L52" s="2"/>
      <c r="M52" s="3"/>
      <c r="N52" s="2"/>
      <c r="O52" s="50"/>
      <c r="P52" s="15"/>
      <c r="Q52" s="2"/>
      <c r="R52" s="2"/>
      <c r="S52" s="11"/>
      <c r="T52" s="14"/>
      <c r="U52" s="2"/>
      <c r="V52" s="3"/>
      <c r="W52" s="2"/>
      <c r="X52" s="47">
        <v>24354.743566479843</v>
      </c>
      <c r="Y52" s="12"/>
      <c r="Z52" s="12"/>
      <c r="AA52" s="12"/>
      <c r="AB52" s="12"/>
      <c r="AC52" s="12"/>
      <c r="AD52" s="21"/>
      <c r="AE52" s="12"/>
      <c r="AF52" s="12"/>
      <c r="AG52" s="12"/>
      <c r="AH52" s="21"/>
      <c r="AJ52" s="12"/>
      <c r="AK52" s="12"/>
      <c r="AL52" s="12"/>
      <c r="AM52" s="12"/>
      <c r="AN52" s="12"/>
      <c r="AO52" s="12"/>
      <c r="AQ52" s="12"/>
      <c r="AR52" s="12"/>
      <c r="AS52" s="12"/>
      <c r="AU52" s="23"/>
      <c r="AV52" s="12"/>
    </row>
    <row r="53" spans="1:48" ht="15.75" thickBot="1" x14ac:dyDescent="0.3">
      <c r="A53" s="44" t="str">
        <f>+[3]TS3!$E$38</f>
        <v>Creed</v>
      </c>
      <c r="B53" s="45" t="str">
        <f>+[3]TS3!$F$38</f>
        <v>Christopher</v>
      </c>
      <c r="C53" s="6">
        <v>22</v>
      </c>
      <c r="D53" s="51">
        <f>+[1]Sheet1!$K$148</f>
        <v>2.3402777777777783E-2</v>
      </c>
      <c r="E53" s="58">
        <f>+$E$30/D53*10000</f>
        <v>7082.0969337289798</v>
      </c>
      <c r="F53" s="5"/>
      <c r="G53" s="5"/>
      <c r="H53" s="5"/>
      <c r="I53" s="5"/>
      <c r="J53" s="34">
        <f>+[3]TS3!$R$38</f>
        <v>3.1238425925925919E-2</v>
      </c>
      <c r="K53" s="58">
        <f>+$K$30/J53*10000</f>
        <v>5979.9925898480906</v>
      </c>
      <c r="L53" s="34">
        <v>3.2268518518518523E-2</v>
      </c>
      <c r="M53" s="37">
        <f>$M$30/L53*10000</f>
        <v>5925.3945480631273</v>
      </c>
      <c r="N53" s="5"/>
      <c r="O53" s="51"/>
      <c r="P53" s="58"/>
      <c r="Q53" s="34"/>
      <c r="R53" s="60"/>
      <c r="S53" s="34"/>
      <c r="T53" s="35"/>
      <c r="U53" s="5"/>
      <c r="V53" s="6"/>
      <c r="W53" s="5"/>
      <c r="X53" s="48">
        <v>18987.484071640196</v>
      </c>
      <c r="Y53" s="12"/>
      <c r="Z53" s="12"/>
      <c r="AA53" s="12"/>
      <c r="AB53" s="12"/>
      <c r="AC53" s="12"/>
      <c r="AD53" s="21"/>
      <c r="AE53" s="12"/>
      <c r="AF53" s="12"/>
      <c r="AG53" s="12"/>
      <c r="AH53" s="21"/>
      <c r="AJ53" s="12"/>
      <c r="AK53" s="12"/>
      <c r="AL53" s="12"/>
      <c r="AM53" s="12"/>
      <c r="AN53" s="12"/>
      <c r="AO53" s="12"/>
      <c r="AQ53" s="12"/>
      <c r="AR53" s="12"/>
      <c r="AS53" s="12"/>
      <c r="AU53" s="23"/>
      <c r="AV53" s="12"/>
    </row>
  </sheetData>
  <sortState ref="A32:AV53">
    <sortCondition descending="1" ref="AU32:AU53"/>
  </sortState>
  <mergeCells count="26">
    <mergeCell ref="X4:X7"/>
    <mergeCell ref="X28:X31"/>
    <mergeCell ref="Q29:R29"/>
    <mergeCell ref="S29:T29"/>
    <mergeCell ref="U29:V29"/>
    <mergeCell ref="A30:B30"/>
    <mergeCell ref="U5:V5"/>
    <mergeCell ref="A6:B6"/>
    <mergeCell ref="D28:M28"/>
    <mergeCell ref="O28:V28"/>
    <mergeCell ref="D29:E29"/>
    <mergeCell ref="F29:G29"/>
    <mergeCell ref="H29:I29"/>
    <mergeCell ref="J29:K29"/>
    <mergeCell ref="L29:M29"/>
    <mergeCell ref="O29:P29"/>
    <mergeCell ref="D4:M4"/>
    <mergeCell ref="O4:V4"/>
    <mergeCell ref="D5:E5"/>
    <mergeCell ref="F5:G5"/>
    <mergeCell ref="H5:I5"/>
    <mergeCell ref="J5:K5"/>
    <mergeCell ref="L5:M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pane xSplit="3" ySplit="7" topLeftCell="D8" activePane="bottomRight" state="frozen"/>
      <selection activeCell="B51" sqref="B51"/>
      <selection pane="topRight" activeCell="B51" sqref="B51"/>
      <selection pane="bottomLeft" activeCell="B51" sqref="B51"/>
      <selection pane="bottomRight" activeCell="B51" sqref="B51"/>
    </sheetView>
  </sheetViews>
  <sheetFormatPr defaultRowHeight="15" x14ac:dyDescent="0.25"/>
  <cols>
    <col min="1" max="1" width="18.140625" customWidth="1"/>
    <col min="2" max="2" width="9.85546875" customWidth="1"/>
    <col min="14" max="14" width="3.140625" customWidth="1"/>
    <col min="23" max="23" width="2.85546875" customWidth="1"/>
    <col min="24" max="24" width="9.140625" style="12"/>
    <col min="30" max="30" width="9.140625" style="22"/>
    <col min="34" max="34" width="9.140625" style="22"/>
    <col min="35" max="35" width="4.5703125" customWidth="1"/>
  </cols>
  <sheetData>
    <row r="1" spans="1:48" ht="21" x14ac:dyDescent="0.35">
      <c r="A1" s="10" t="s">
        <v>16</v>
      </c>
    </row>
    <row r="2" spans="1:48" ht="21" x14ac:dyDescent="0.35">
      <c r="A2" s="10" t="s">
        <v>17</v>
      </c>
      <c r="C2" s="10" t="s">
        <v>177</v>
      </c>
    </row>
    <row r="3" spans="1:48" ht="15.75" thickBot="1" x14ac:dyDescent="0.3"/>
    <row r="4" spans="1:48" x14ac:dyDescent="0.25">
      <c r="A4" s="7"/>
      <c r="B4" s="8"/>
      <c r="C4" s="9"/>
      <c r="D4" s="71" t="s">
        <v>7</v>
      </c>
      <c r="E4" s="72"/>
      <c r="F4" s="72"/>
      <c r="G4" s="72"/>
      <c r="H4" s="72"/>
      <c r="I4" s="72"/>
      <c r="J4" s="72"/>
      <c r="K4" s="72"/>
      <c r="L4" s="72"/>
      <c r="M4" s="73"/>
      <c r="O4" s="71" t="s">
        <v>72</v>
      </c>
      <c r="P4" s="72"/>
      <c r="Q4" s="72"/>
      <c r="R4" s="72"/>
      <c r="S4" s="72"/>
      <c r="T4" s="72"/>
      <c r="U4" s="72"/>
      <c r="V4" s="73"/>
      <c r="W4" s="52"/>
      <c r="X4" s="77" t="s">
        <v>203</v>
      </c>
    </row>
    <row r="5" spans="1:48" x14ac:dyDescent="0.25">
      <c r="A5" s="1"/>
      <c r="B5" s="2"/>
      <c r="C5" s="3"/>
      <c r="D5" s="69" t="s">
        <v>6</v>
      </c>
      <c r="E5" s="70"/>
      <c r="F5" s="70" t="s">
        <v>8</v>
      </c>
      <c r="G5" s="70"/>
      <c r="H5" s="70" t="s">
        <v>9</v>
      </c>
      <c r="I5" s="70"/>
      <c r="J5" s="70" t="s">
        <v>10</v>
      </c>
      <c r="K5" s="70"/>
      <c r="L5" s="70" t="s">
        <v>11</v>
      </c>
      <c r="M5" s="74"/>
      <c r="O5" s="69" t="s">
        <v>12</v>
      </c>
      <c r="P5" s="70"/>
      <c r="Q5" s="70" t="s">
        <v>13</v>
      </c>
      <c r="R5" s="70"/>
      <c r="S5" s="70" t="s">
        <v>14</v>
      </c>
      <c r="T5" s="70"/>
      <c r="U5" s="70" t="s">
        <v>15</v>
      </c>
      <c r="V5" s="74"/>
      <c r="W5" s="18"/>
      <c r="X5" s="78"/>
    </row>
    <row r="6" spans="1:48" x14ac:dyDescent="0.25">
      <c r="A6" s="69" t="s">
        <v>2</v>
      </c>
      <c r="B6" s="70"/>
      <c r="C6" s="3"/>
      <c r="D6" s="1" t="s">
        <v>5</v>
      </c>
      <c r="E6" s="11">
        <f>+[1]Sheet1!$K$190</f>
        <v>2.3391203703703702E-2</v>
      </c>
      <c r="F6" s="2" t="s">
        <v>5</v>
      </c>
      <c r="G6" s="11">
        <v>2.7789351851851853E-2</v>
      </c>
      <c r="H6" s="2" t="s">
        <v>5</v>
      </c>
      <c r="I6" s="11">
        <v>2.90162037037037E-2</v>
      </c>
      <c r="J6" s="2" t="s">
        <v>5</v>
      </c>
      <c r="K6" s="11">
        <f>+[3]Youth!$R$3</f>
        <v>2.2650462962962969E-2</v>
      </c>
      <c r="L6" s="2" t="s">
        <v>5</v>
      </c>
      <c r="M6" s="17">
        <v>2.614583333333333E-2</v>
      </c>
      <c r="O6" s="1" t="s">
        <v>5</v>
      </c>
      <c r="P6" s="11">
        <f>+'[4]Holmfirth Junior Duathlon 2016'!$R$125</f>
        <v>1.8564814814814826E-2</v>
      </c>
      <c r="Q6" s="2" t="s">
        <v>5</v>
      </c>
      <c r="R6" s="11">
        <v>2.7962962962962964E-2</v>
      </c>
      <c r="S6" s="2" t="s">
        <v>5</v>
      </c>
      <c r="T6" s="11">
        <v>1.4050925925925927E-2</v>
      </c>
      <c r="U6" s="2" t="s">
        <v>5</v>
      </c>
      <c r="V6" s="17">
        <v>1.2824074074074073E-2</v>
      </c>
      <c r="W6" s="11"/>
      <c r="X6" s="78"/>
    </row>
    <row r="7" spans="1:48" ht="15.75" thickBot="1" x14ac:dyDescent="0.3">
      <c r="A7" s="1" t="s">
        <v>0</v>
      </c>
      <c r="B7" s="2" t="s">
        <v>1</v>
      </c>
      <c r="C7" s="3" t="s">
        <v>204</v>
      </c>
      <c r="D7" s="1" t="s">
        <v>3</v>
      </c>
      <c r="E7" s="2" t="s">
        <v>4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2" t="s">
        <v>3</v>
      </c>
      <c r="M7" s="3" t="s">
        <v>4</v>
      </c>
      <c r="O7" s="1" t="s">
        <v>3</v>
      </c>
      <c r="P7" s="2" t="s">
        <v>4</v>
      </c>
      <c r="Q7" s="2" t="s">
        <v>3</v>
      </c>
      <c r="R7" s="2" t="s">
        <v>4</v>
      </c>
      <c r="S7" s="2" t="s">
        <v>3</v>
      </c>
      <c r="T7" s="2" t="s">
        <v>4</v>
      </c>
      <c r="U7" s="2" t="s">
        <v>3</v>
      </c>
      <c r="V7" s="3" t="s">
        <v>4</v>
      </c>
      <c r="W7" s="2"/>
      <c r="X7" s="78"/>
      <c r="Y7" s="19"/>
      <c r="Z7" s="19"/>
      <c r="AA7" s="19"/>
      <c r="AB7" s="19"/>
      <c r="AC7" s="19"/>
      <c r="AJ7" s="19"/>
      <c r="AK7" s="19"/>
      <c r="AL7" s="19"/>
      <c r="AM7" s="19"/>
    </row>
    <row r="8" spans="1:48" x14ac:dyDescent="0.25">
      <c r="A8" s="53" t="s">
        <v>196</v>
      </c>
      <c r="B8" s="54" t="s">
        <v>197</v>
      </c>
      <c r="C8" s="9">
        <v>1</v>
      </c>
      <c r="D8" s="49">
        <f>+[1]Sheet1!$K$192</f>
        <v>2.56712962962963E-2</v>
      </c>
      <c r="E8" s="29">
        <f>+$E$6/D8*10000</f>
        <v>9111.8124436429189</v>
      </c>
      <c r="F8" s="28">
        <v>3.0613425925925929E-2</v>
      </c>
      <c r="G8" s="29">
        <f>$G$6/F8*10000</f>
        <v>9077.5047258979193</v>
      </c>
      <c r="H8" s="8"/>
      <c r="I8" s="8"/>
      <c r="J8" s="28">
        <f>+[3]Youth!$R$3</f>
        <v>2.2650462962962969E-2</v>
      </c>
      <c r="K8" s="61">
        <f>+$K$6/J8*10000</f>
        <v>10000</v>
      </c>
      <c r="L8" s="8"/>
      <c r="M8" s="9"/>
      <c r="N8" s="8"/>
      <c r="O8" s="49">
        <f>+'[4]Holmfirth Junior Duathlon 2016'!$R$125</f>
        <v>1.8564814814814826E-2</v>
      </c>
      <c r="P8" s="61">
        <f>+$P$6/O8*10000</f>
        <v>10000</v>
      </c>
      <c r="Q8" s="28">
        <v>3.107638888888889E-2</v>
      </c>
      <c r="R8" s="29">
        <f>+$R$6/Q8*10000</f>
        <v>8998.1378026070761</v>
      </c>
      <c r="S8" s="28"/>
      <c r="T8" s="29"/>
      <c r="U8" s="8"/>
      <c r="V8" s="9"/>
      <c r="W8" s="8"/>
      <c r="X8" s="46">
        <v>47187.454972147912</v>
      </c>
      <c r="Y8" s="12"/>
      <c r="Z8" s="12"/>
      <c r="AA8" s="12"/>
      <c r="AB8" s="12"/>
      <c r="AC8" s="12"/>
      <c r="AD8" s="21"/>
      <c r="AE8" s="12"/>
      <c r="AF8" s="12"/>
      <c r="AG8" s="12"/>
      <c r="AH8" s="21"/>
      <c r="AJ8" s="12"/>
      <c r="AK8" s="12"/>
      <c r="AL8" s="12"/>
      <c r="AM8" s="12"/>
      <c r="AN8" s="12"/>
      <c r="AO8" s="12"/>
      <c r="AQ8" s="12"/>
      <c r="AR8" s="12"/>
      <c r="AS8" s="12"/>
      <c r="AU8" s="23"/>
      <c r="AV8" s="23"/>
    </row>
    <row r="9" spans="1:48" x14ac:dyDescent="0.25">
      <c r="A9" s="40" t="s">
        <v>179</v>
      </c>
      <c r="B9" s="41" t="s">
        <v>63</v>
      </c>
      <c r="C9" s="3">
        <v>2</v>
      </c>
      <c r="D9" s="50">
        <f>+[1]Sheet1!$K$194</f>
        <v>2.7256944444444445E-2</v>
      </c>
      <c r="E9" s="14">
        <f>+$E$6/D9*10000</f>
        <v>8581.7409766454348</v>
      </c>
      <c r="F9" s="11">
        <v>3.4560185185185187E-2</v>
      </c>
      <c r="G9" s="14">
        <f>$G$6/F9*10000</f>
        <v>8040.8573342263899</v>
      </c>
      <c r="H9" s="2"/>
      <c r="I9" s="2"/>
      <c r="J9" s="11"/>
      <c r="K9" s="62"/>
      <c r="L9" s="11">
        <v>3.0462962962962966E-2</v>
      </c>
      <c r="M9" s="33">
        <f>$M$6/L9*10000</f>
        <v>8582.8267477203626</v>
      </c>
      <c r="N9" s="2"/>
      <c r="O9" s="50"/>
      <c r="P9" s="62"/>
      <c r="Q9" s="2"/>
      <c r="R9" s="2"/>
      <c r="S9" s="11">
        <v>1.6053240740740729E-2</v>
      </c>
      <c r="T9" s="14">
        <f>$T$6/S9*10000</f>
        <v>8752.7036770007289</v>
      </c>
      <c r="U9" s="11">
        <v>1.712962962962963E-2</v>
      </c>
      <c r="V9" s="33">
        <f>$V$6/U9*10000</f>
        <v>7486.4864864864858</v>
      </c>
      <c r="W9" s="14"/>
      <c r="X9" s="47">
        <v>41444.615222079403</v>
      </c>
      <c r="Y9" s="12"/>
      <c r="Z9" s="12"/>
      <c r="AA9" s="12"/>
      <c r="AB9" s="12"/>
      <c r="AC9" s="12"/>
      <c r="AD9" s="21"/>
      <c r="AE9" s="12"/>
      <c r="AF9" s="12"/>
      <c r="AG9" s="12"/>
      <c r="AH9" s="21"/>
      <c r="AJ9" s="12"/>
      <c r="AK9" s="12"/>
      <c r="AL9" s="12"/>
      <c r="AM9" s="12"/>
      <c r="AN9" s="12"/>
      <c r="AO9" s="12"/>
      <c r="AQ9" s="12"/>
      <c r="AR9" s="12"/>
      <c r="AS9" s="12"/>
      <c r="AU9" s="23"/>
      <c r="AV9" s="12"/>
    </row>
    <row r="10" spans="1:48" x14ac:dyDescent="0.25">
      <c r="A10" s="40" t="s">
        <v>178</v>
      </c>
      <c r="B10" s="41" t="s">
        <v>164</v>
      </c>
      <c r="C10" s="3">
        <v>3</v>
      </c>
      <c r="D10" s="50">
        <f>+[1]Sheet1!$K$191</f>
        <v>2.4895833333333336E-2</v>
      </c>
      <c r="E10" s="14">
        <f>+$E$6/D10*10000</f>
        <v>9395.6299395629921</v>
      </c>
      <c r="F10" s="11">
        <v>2.7789351851851853E-2</v>
      </c>
      <c r="G10" s="14">
        <f>$G$6/F10*10000</f>
        <v>10000</v>
      </c>
      <c r="H10" s="11">
        <v>3.0983796296296297E-2</v>
      </c>
      <c r="I10" s="14">
        <f>$I$6/H10*10000</f>
        <v>9364.9607769891645</v>
      </c>
      <c r="J10" s="11"/>
      <c r="K10" s="2"/>
      <c r="L10" s="2"/>
      <c r="M10" s="3"/>
      <c r="N10" s="2"/>
      <c r="O10" s="50"/>
      <c r="P10" s="2"/>
      <c r="Q10" s="2"/>
      <c r="R10" s="2"/>
      <c r="S10" s="11">
        <v>1.41087962962963E-2</v>
      </c>
      <c r="T10" s="14">
        <f>$T$6/S10*10000</f>
        <v>9958.9827727645588</v>
      </c>
      <c r="U10" s="2"/>
      <c r="V10" s="3"/>
      <c r="W10" s="2"/>
      <c r="X10" s="47">
        <v>38719.573489316717</v>
      </c>
      <c r="Y10" s="12"/>
      <c r="Z10" s="12"/>
      <c r="AA10" s="12"/>
      <c r="AB10" s="12"/>
      <c r="AC10" s="12"/>
      <c r="AD10" s="21"/>
      <c r="AE10" s="12"/>
      <c r="AF10" s="12"/>
      <c r="AG10" s="12"/>
      <c r="AH10" s="21"/>
      <c r="AJ10" s="12"/>
      <c r="AK10" s="12"/>
      <c r="AL10" s="12"/>
      <c r="AM10" s="12"/>
      <c r="AN10" s="12"/>
      <c r="AO10" s="12"/>
      <c r="AQ10" s="12"/>
      <c r="AR10" s="12"/>
      <c r="AS10" s="12"/>
      <c r="AU10" s="23"/>
      <c r="AV10" s="12"/>
    </row>
    <row r="11" spans="1:48" x14ac:dyDescent="0.25">
      <c r="A11" s="63" t="str">
        <f>+[3]Youth!$E$4</f>
        <v>steadman</v>
      </c>
      <c r="B11" s="64" t="str">
        <f>+[3]Youth!$F$4</f>
        <v>grace</v>
      </c>
      <c r="C11" s="3">
        <v>4</v>
      </c>
      <c r="D11" s="1"/>
      <c r="E11" s="14"/>
      <c r="F11" s="2"/>
      <c r="G11" s="14"/>
      <c r="H11" s="11">
        <v>3.5092592592592592E-2</v>
      </c>
      <c r="I11" s="14">
        <f>$I$6/H11*10000</f>
        <v>8268.4696569920834</v>
      </c>
      <c r="J11" s="11">
        <f>+[3]Youth!$R$4</f>
        <v>2.6377314814814812E-2</v>
      </c>
      <c r="K11" s="62">
        <f>+$K$6/J11*10000</f>
        <v>8587.0996050899557</v>
      </c>
      <c r="L11" s="11">
        <v>2.614583333333333E-2</v>
      </c>
      <c r="M11" s="33">
        <f>$M$6/L11*10000</f>
        <v>10000</v>
      </c>
      <c r="N11" s="2"/>
      <c r="O11" s="50"/>
      <c r="P11" s="14"/>
      <c r="Q11" s="11"/>
      <c r="R11" s="14"/>
      <c r="S11" s="2"/>
      <c r="T11" s="2"/>
      <c r="U11" s="11">
        <v>1.4583333333333332E-2</v>
      </c>
      <c r="V11" s="33">
        <f>$V$6/U11*10000</f>
        <v>8793.6507936507933</v>
      </c>
      <c r="W11" s="14"/>
      <c r="X11" s="47">
        <v>35649.220055732832</v>
      </c>
      <c r="Y11" s="12"/>
      <c r="Z11" s="12"/>
      <c r="AA11" s="12"/>
      <c r="AB11" s="12"/>
      <c r="AC11" s="12"/>
      <c r="AD11" s="21"/>
      <c r="AE11" s="12"/>
      <c r="AF11" s="12"/>
      <c r="AG11" s="12"/>
      <c r="AH11" s="21"/>
      <c r="AJ11" s="12"/>
      <c r="AK11" s="12"/>
      <c r="AL11" s="12"/>
      <c r="AM11" s="12"/>
      <c r="AN11" s="12"/>
      <c r="AO11" s="12"/>
      <c r="AQ11" s="12"/>
      <c r="AR11" s="12"/>
      <c r="AS11" s="12"/>
      <c r="AU11" s="23"/>
      <c r="AV11" s="12"/>
    </row>
    <row r="12" spans="1:48" ht="15.75" thickBot="1" x14ac:dyDescent="0.3">
      <c r="A12" s="65" t="s">
        <v>201</v>
      </c>
      <c r="B12" s="66" t="s">
        <v>202</v>
      </c>
      <c r="C12" s="6">
        <v>5</v>
      </c>
      <c r="D12" s="51">
        <f>+[1]Sheet1!$K$196</f>
        <v>2.5729166666666664E-2</v>
      </c>
      <c r="E12" s="35">
        <f>+$E$6/D12*10000</f>
        <v>9091.3180386864606</v>
      </c>
      <c r="F12" s="34">
        <v>3.0914351851851849E-2</v>
      </c>
      <c r="G12" s="35">
        <f>$G$6/F12*10000</f>
        <v>8989.1426432047938</v>
      </c>
      <c r="H12" s="34">
        <v>3.2951388888888891E-2</v>
      </c>
      <c r="I12" s="35">
        <f>$I$6/H12*10000</f>
        <v>8805.7604495960641</v>
      </c>
      <c r="J12" s="34"/>
      <c r="K12" s="67"/>
      <c r="L12" s="5"/>
      <c r="M12" s="6"/>
      <c r="N12" s="5"/>
      <c r="O12" s="51"/>
      <c r="P12" s="35"/>
      <c r="Q12" s="34"/>
      <c r="R12" s="35"/>
      <c r="S12" s="5"/>
      <c r="T12" s="5"/>
      <c r="U12" s="5"/>
      <c r="V12" s="6"/>
      <c r="W12" s="5"/>
      <c r="X12" s="48">
        <v>26886.22113148732</v>
      </c>
      <c r="Y12" s="12"/>
      <c r="Z12" s="12"/>
      <c r="AA12" s="12"/>
      <c r="AB12" s="12"/>
      <c r="AC12" s="12"/>
      <c r="AD12" s="21"/>
      <c r="AE12" s="12"/>
      <c r="AF12" s="12"/>
      <c r="AG12" s="12"/>
      <c r="AH12" s="21"/>
      <c r="AJ12" s="12"/>
      <c r="AK12" s="12"/>
      <c r="AL12" s="12"/>
      <c r="AM12" s="12"/>
      <c r="AN12" s="12"/>
      <c r="AO12" s="12"/>
      <c r="AQ12" s="12"/>
      <c r="AR12" s="12"/>
      <c r="AS12" s="12"/>
      <c r="AU12" s="23"/>
      <c r="AV12" s="12"/>
    </row>
    <row r="13" spans="1:48" x14ac:dyDescent="0.25">
      <c r="Y13" s="12"/>
      <c r="Z13" s="12"/>
      <c r="AA13" s="12"/>
      <c r="AB13" s="12"/>
      <c r="AC13" s="12"/>
      <c r="AD13" s="21"/>
      <c r="AE13" s="12"/>
      <c r="AF13" s="12"/>
      <c r="AG13" s="12"/>
      <c r="AH13" s="21"/>
      <c r="AJ13" s="12"/>
      <c r="AK13" s="12"/>
      <c r="AL13" s="12"/>
      <c r="AM13" s="12"/>
      <c r="AN13" s="12"/>
      <c r="AO13" s="12"/>
      <c r="AQ13" s="12"/>
      <c r="AR13" s="12"/>
      <c r="AS13" s="12"/>
      <c r="AU13" s="23"/>
      <c r="AV13" s="12"/>
    </row>
    <row r="14" spans="1:48" ht="21" x14ac:dyDescent="0.35">
      <c r="A14" s="10" t="s">
        <v>17</v>
      </c>
      <c r="C14" s="10" t="s">
        <v>180</v>
      </c>
      <c r="Y14" s="12"/>
      <c r="Z14" s="12"/>
      <c r="AA14" s="12"/>
      <c r="AB14" s="12"/>
      <c r="AC14" s="12"/>
      <c r="AD14" s="21"/>
      <c r="AE14" s="12"/>
      <c r="AF14" s="12"/>
      <c r="AG14" s="12"/>
      <c r="AH14" s="21"/>
      <c r="AJ14" s="12"/>
      <c r="AK14" s="12"/>
      <c r="AL14" s="12"/>
      <c r="AM14" s="12"/>
      <c r="AN14" s="12"/>
      <c r="AO14" s="12"/>
      <c r="AQ14" s="12"/>
      <c r="AR14" s="12"/>
      <c r="AS14" s="12"/>
      <c r="AU14" s="23"/>
      <c r="AV14" s="12"/>
    </row>
    <row r="15" spans="1:48" ht="15.75" thickBot="1" x14ac:dyDescent="0.3">
      <c r="Y15" s="12"/>
      <c r="Z15" s="12"/>
      <c r="AA15" s="12"/>
      <c r="AB15" s="12"/>
      <c r="AC15" s="12"/>
      <c r="AD15" s="21"/>
      <c r="AE15" s="12"/>
      <c r="AF15" s="12"/>
      <c r="AG15" s="12"/>
      <c r="AH15" s="21"/>
      <c r="AJ15" s="12"/>
      <c r="AK15" s="12"/>
      <c r="AL15" s="12"/>
      <c r="AM15" s="12"/>
      <c r="AN15" s="12"/>
      <c r="AO15" s="12"/>
      <c r="AQ15" s="12"/>
      <c r="AR15" s="12"/>
      <c r="AS15" s="12"/>
      <c r="AU15" s="23"/>
      <c r="AV15" s="12"/>
    </row>
    <row r="16" spans="1:48" x14ac:dyDescent="0.25">
      <c r="A16" s="7"/>
      <c r="B16" s="8"/>
      <c r="C16" s="9"/>
      <c r="D16" s="71" t="s">
        <v>7</v>
      </c>
      <c r="E16" s="72"/>
      <c r="F16" s="72"/>
      <c r="G16" s="72"/>
      <c r="H16" s="72"/>
      <c r="I16" s="72"/>
      <c r="J16" s="72"/>
      <c r="K16" s="72"/>
      <c r="L16" s="72"/>
      <c r="M16" s="73"/>
      <c r="O16" s="71" t="s">
        <v>72</v>
      </c>
      <c r="P16" s="72"/>
      <c r="Q16" s="72"/>
      <c r="R16" s="72"/>
      <c r="S16" s="72"/>
      <c r="T16" s="72"/>
      <c r="U16" s="72"/>
      <c r="V16" s="73"/>
      <c r="W16" s="52"/>
      <c r="X16" s="77" t="s">
        <v>203</v>
      </c>
      <c r="Y16" s="12"/>
      <c r="Z16" s="12"/>
      <c r="AA16" s="12"/>
      <c r="AB16" s="12"/>
      <c r="AC16" s="12"/>
      <c r="AD16" s="21"/>
      <c r="AE16" s="12"/>
      <c r="AF16" s="12"/>
      <c r="AG16" s="12"/>
      <c r="AH16" s="21"/>
      <c r="AJ16" s="12"/>
      <c r="AK16" s="12"/>
      <c r="AL16" s="12"/>
      <c r="AM16" s="12"/>
      <c r="AN16" s="12"/>
      <c r="AO16" s="12"/>
      <c r="AQ16" s="12"/>
      <c r="AR16" s="12"/>
      <c r="AS16" s="12"/>
      <c r="AU16" s="23"/>
      <c r="AV16" s="12"/>
    </row>
    <row r="17" spans="1:48" x14ac:dyDescent="0.25">
      <c r="A17" s="1"/>
      <c r="B17" s="2"/>
      <c r="C17" s="3"/>
      <c r="D17" s="69" t="s">
        <v>6</v>
      </c>
      <c r="E17" s="70"/>
      <c r="F17" s="70" t="s">
        <v>8</v>
      </c>
      <c r="G17" s="70"/>
      <c r="H17" s="70" t="s">
        <v>9</v>
      </c>
      <c r="I17" s="70"/>
      <c r="J17" s="70" t="s">
        <v>10</v>
      </c>
      <c r="K17" s="70"/>
      <c r="L17" s="70" t="s">
        <v>11</v>
      </c>
      <c r="M17" s="74"/>
      <c r="O17" s="69" t="s">
        <v>12</v>
      </c>
      <c r="P17" s="70"/>
      <c r="Q17" s="70" t="s">
        <v>13</v>
      </c>
      <c r="R17" s="70"/>
      <c r="S17" s="70" t="s">
        <v>14</v>
      </c>
      <c r="T17" s="70"/>
      <c r="U17" s="70" t="s">
        <v>15</v>
      </c>
      <c r="V17" s="74"/>
      <c r="W17" s="18"/>
      <c r="X17" s="78"/>
      <c r="Y17" s="12"/>
      <c r="Z17" s="12"/>
      <c r="AA17" s="12"/>
      <c r="AB17" s="12"/>
      <c r="AC17" s="12"/>
      <c r="AD17" s="21"/>
      <c r="AE17" s="12"/>
      <c r="AF17" s="12"/>
      <c r="AG17" s="12"/>
      <c r="AH17" s="21"/>
      <c r="AJ17" s="12"/>
      <c r="AK17" s="12"/>
      <c r="AL17" s="12"/>
      <c r="AM17" s="12"/>
      <c r="AN17" s="12"/>
      <c r="AO17" s="12"/>
      <c r="AQ17" s="12"/>
      <c r="AR17" s="12"/>
      <c r="AS17" s="12"/>
      <c r="AU17" s="23"/>
      <c r="AV17" s="12"/>
    </row>
    <row r="18" spans="1:48" x14ac:dyDescent="0.25">
      <c r="A18" s="69" t="s">
        <v>2</v>
      </c>
      <c r="B18" s="70"/>
      <c r="C18" s="3"/>
      <c r="D18" s="1" t="s">
        <v>5</v>
      </c>
      <c r="E18" s="11">
        <f>+[1]Sheet1!$K$177</f>
        <v>2.0787037037037038E-2</v>
      </c>
      <c r="F18" s="2" t="s">
        <v>5</v>
      </c>
      <c r="G18" s="11">
        <v>2.4131944444444445E-2</v>
      </c>
      <c r="H18" s="2" t="s">
        <v>5</v>
      </c>
      <c r="I18" s="11">
        <v>2.56712962962963E-2</v>
      </c>
      <c r="J18" s="2" t="s">
        <v>5</v>
      </c>
      <c r="K18" s="11">
        <f>+[3]Youth!$R$7</f>
        <v>1.787037037037037E-2</v>
      </c>
      <c r="L18" s="2" t="s">
        <v>5</v>
      </c>
      <c r="M18" s="17">
        <v>1.951388888888889E-2</v>
      </c>
      <c r="O18" s="1" t="s">
        <v>5</v>
      </c>
      <c r="P18" s="11">
        <f>+'[4]Holmfirth Junior Duathlon 2016'!$R$128</f>
        <v>1.489583333333333E-2</v>
      </c>
      <c r="Q18" s="2" t="s">
        <v>5</v>
      </c>
      <c r="R18" s="11">
        <v>2.6400462962962962E-2</v>
      </c>
      <c r="S18" s="2" t="s">
        <v>5</v>
      </c>
      <c r="T18" s="11">
        <v>1.1215277777777777E-2</v>
      </c>
      <c r="U18" s="2" t="s">
        <v>5</v>
      </c>
      <c r="V18" s="17">
        <v>1.1493055555555555E-2</v>
      </c>
      <c r="W18" s="11"/>
      <c r="X18" s="78"/>
      <c r="Y18" s="12"/>
      <c r="Z18" s="12"/>
      <c r="AA18" s="12"/>
      <c r="AB18" s="12"/>
      <c r="AC18" s="12"/>
      <c r="AD18" s="21"/>
      <c r="AE18" s="12"/>
      <c r="AF18" s="12"/>
      <c r="AG18" s="12"/>
      <c r="AH18" s="21"/>
      <c r="AJ18" s="12"/>
      <c r="AK18" s="12"/>
      <c r="AL18" s="12"/>
      <c r="AM18" s="12"/>
      <c r="AN18" s="12"/>
      <c r="AO18" s="12"/>
      <c r="AQ18" s="12"/>
      <c r="AR18" s="12"/>
      <c r="AS18" s="12"/>
      <c r="AU18" s="23"/>
      <c r="AV18" s="12"/>
    </row>
    <row r="19" spans="1:48" ht="15.75" thickBot="1" x14ac:dyDescent="0.3">
      <c r="A19" s="1" t="s">
        <v>0</v>
      </c>
      <c r="B19" s="2" t="s">
        <v>1</v>
      </c>
      <c r="C19" s="3" t="s">
        <v>204</v>
      </c>
      <c r="D19" s="1" t="s">
        <v>3</v>
      </c>
      <c r="E19" s="2" t="s">
        <v>4</v>
      </c>
      <c r="F19" s="2" t="s">
        <v>3</v>
      </c>
      <c r="G19" s="2" t="s">
        <v>4</v>
      </c>
      <c r="H19" s="2" t="s">
        <v>3</v>
      </c>
      <c r="I19" s="2" t="s">
        <v>4</v>
      </c>
      <c r="J19" s="2" t="s">
        <v>3</v>
      </c>
      <c r="K19" s="2" t="s">
        <v>4</v>
      </c>
      <c r="L19" s="2" t="s">
        <v>3</v>
      </c>
      <c r="M19" s="3" t="s">
        <v>4</v>
      </c>
      <c r="O19" s="1" t="s">
        <v>3</v>
      </c>
      <c r="P19" s="2" t="s">
        <v>4</v>
      </c>
      <c r="Q19" s="2" t="s">
        <v>3</v>
      </c>
      <c r="R19" s="2" t="s">
        <v>4</v>
      </c>
      <c r="S19" s="2" t="s">
        <v>3</v>
      </c>
      <c r="T19" s="2" t="s">
        <v>4</v>
      </c>
      <c r="U19" s="2" t="s">
        <v>3</v>
      </c>
      <c r="V19" s="3" t="s">
        <v>4</v>
      </c>
      <c r="W19" s="2"/>
      <c r="X19" s="78"/>
      <c r="Y19" s="12"/>
      <c r="Z19" s="12"/>
      <c r="AA19" s="12"/>
      <c r="AB19" s="12"/>
      <c r="AC19" s="12"/>
      <c r="AD19" s="21"/>
      <c r="AE19" s="12"/>
      <c r="AF19" s="12"/>
      <c r="AG19" s="12"/>
      <c r="AH19" s="21"/>
      <c r="AJ19" s="12"/>
      <c r="AK19" s="12"/>
      <c r="AL19" s="12"/>
      <c r="AM19" s="12"/>
      <c r="AN19" s="12"/>
      <c r="AO19" s="12"/>
      <c r="AQ19" s="12"/>
      <c r="AR19" s="12"/>
      <c r="AS19" s="12"/>
      <c r="AU19" s="23"/>
      <c r="AV19" s="12"/>
    </row>
    <row r="20" spans="1:48" x14ac:dyDescent="0.25">
      <c r="A20" s="53" t="str">
        <f>+'[4]Holmfirth Junior Duathlon 2016'!$F$128</f>
        <v>Kerry</v>
      </c>
      <c r="B20" s="54" t="str">
        <f>+'[4]Holmfirth Junior Duathlon 2016'!$E$128</f>
        <v>Fionn</v>
      </c>
      <c r="C20" s="9">
        <v>1</v>
      </c>
      <c r="D20" s="49">
        <f>+[1]Sheet1!$K$179</f>
        <v>2.1909722222222223E-2</v>
      </c>
      <c r="E20" s="29">
        <f>+$E$18/D20*10000</f>
        <v>9487.5858425779188</v>
      </c>
      <c r="F20" s="28">
        <v>2.4131944444444445E-2</v>
      </c>
      <c r="G20" s="29">
        <f t="shared" ref="G20:G25" si="0">$G$18/F20*10000</f>
        <v>10000</v>
      </c>
      <c r="H20" s="8"/>
      <c r="I20" s="8"/>
      <c r="J20" s="28">
        <f>+[3]Youth!$R$7</f>
        <v>1.787037037037037E-2</v>
      </c>
      <c r="K20" s="29">
        <f>+$K$18/J20*10000</f>
        <v>10000</v>
      </c>
      <c r="L20" s="28">
        <v>1.951388888888889E-2</v>
      </c>
      <c r="M20" s="31">
        <f>$M$18/L20*10000</f>
        <v>10000</v>
      </c>
      <c r="N20" s="8"/>
      <c r="O20" s="49">
        <f>+'[4]Holmfirth Junior Duathlon 2016'!$R$128</f>
        <v>1.489583333333333E-2</v>
      </c>
      <c r="P20" s="29">
        <f>+$P$18/O20*10000</f>
        <v>10000</v>
      </c>
      <c r="Q20" s="28"/>
      <c r="R20" s="29"/>
      <c r="S20" s="28"/>
      <c r="T20" s="29"/>
      <c r="U20" s="8"/>
      <c r="V20" s="9"/>
      <c r="W20" s="8"/>
      <c r="X20" s="46">
        <v>49487.585842577915</v>
      </c>
      <c r="Y20" s="12"/>
      <c r="Z20" s="12"/>
      <c r="AA20" s="12"/>
      <c r="AB20" s="12"/>
      <c r="AC20" s="12"/>
      <c r="AD20" s="21"/>
      <c r="AE20" s="12"/>
      <c r="AF20" s="12"/>
      <c r="AG20" s="12"/>
      <c r="AH20" s="21"/>
      <c r="AJ20" s="12"/>
      <c r="AK20" s="12"/>
      <c r="AL20" s="12"/>
      <c r="AM20" s="12"/>
      <c r="AN20" s="12"/>
      <c r="AO20" s="12"/>
      <c r="AQ20" s="12"/>
      <c r="AR20" s="12"/>
      <c r="AS20" s="12"/>
      <c r="AU20" s="23"/>
      <c r="AV20" s="12"/>
    </row>
    <row r="21" spans="1:48" x14ac:dyDescent="0.25">
      <c r="A21" s="1" t="s">
        <v>193</v>
      </c>
      <c r="B21" s="2" t="s">
        <v>198</v>
      </c>
      <c r="C21" s="3">
        <v>2</v>
      </c>
      <c r="D21" s="50">
        <f>+[1]Sheet1!$K$180</f>
        <v>2.1944444444444447E-2</v>
      </c>
      <c r="E21" s="14">
        <f>+$E$18/D21*10000</f>
        <v>9472.5738396624474</v>
      </c>
      <c r="F21" s="11">
        <v>2.6249999999999999E-2</v>
      </c>
      <c r="G21" s="14">
        <f t="shared" si="0"/>
        <v>9193.121693121695</v>
      </c>
      <c r="H21" s="11">
        <v>2.7951388888888887E-2</v>
      </c>
      <c r="I21" s="14">
        <f t="shared" ref="I21:I26" si="1">$I$18/H21*10000</f>
        <v>9184.2650103519682</v>
      </c>
      <c r="J21" s="11">
        <f>+[3]Youth!$R$8</f>
        <v>1.9537037037037019E-2</v>
      </c>
      <c r="K21" s="14">
        <f>+$K$18/J21*10000</f>
        <v>9146.919431279628</v>
      </c>
      <c r="L21" s="11">
        <v>2.1493055555555557E-2</v>
      </c>
      <c r="M21" s="33">
        <f>$M$18/L21*10000</f>
        <v>9079.1599353796446</v>
      </c>
      <c r="N21" s="2"/>
      <c r="O21" s="50">
        <f>+'[4]Holmfirth Junior Duathlon 2016'!$R$132</f>
        <v>1.6516203703703686E-2</v>
      </c>
      <c r="P21" s="14">
        <f>+$P$18/O21*10000</f>
        <v>9018.9208128941918</v>
      </c>
      <c r="Q21" s="11">
        <v>2.6770833333333331E-2</v>
      </c>
      <c r="R21" s="14">
        <f>+$R$18/Q21*10000</f>
        <v>9861.6515348032863</v>
      </c>
      <c r="S21" s="2"/>
      <c r="T21" s="2"/>
      <c r="U21" s="11">
        <v>1.1886574074074075E-2</v>
      </c>
      <c r="V21" s="33">
        <f>$V$18/U21*10000</f>
        <v>9668.9386562804266</v>
      </c>
      <c r="W21" s="14"/>
      <c r="X21" s="47">
        <v>47380.550734219825</v>
      </c>
      <c r="Y21" s="12"/>
      <c r="Z21" s="12"/>
      <c r="AA21" s="12"/>
      <c r="AB21" s="12"/>
      <c r="AC21" s="12"/>
      <c r="AD21" s="21"/>
      <c r="AE21" s="12"/>
      <c r="AF21" s="12"/>
      <c r="AG21" s="12"/>
      <c r="AH21" s="21"/>
      <c r="AJ21" s="12"/>
      <c r="AK21" s="12"/>
      <c r="AL21" s="12"/>
      <c r="AM21" s="12"/>
      <c r="AN21" s="12"/>
      <c r="AO21" s="12"/>
      <c r="AQ21" s="12"/>
      <c r="AR21" s="12"/>
      <c r="AS21" s="12"/>
      <c r="AU21" s="23"/>
      <c r="AV21" s="23"/>
    </row>
    <row r="22" spans="1:48" x14ac:dyDescent="0.25">
      <c r="A22" s="40" t="s">
        <v>170</v>
      </c>
      <c r="B22" s="41" t="s">
        <v>40</v>
      </c>
      <c r="C22" s="3">
        <v>3</v>
      </c>
      <c r="D22" s="50">
        <f>+[1]Sheet1!$K$181</f>
        <v>2.3159722222222224E-2</v>
      </c>
      <c r="E22" s="14">
        <f>+$E$18/D22*10000</f>
        <v>8975.5122438780618</v>
      </c>
      <c r="F22" s="11">
        <v>2.7210648148148147E-2</v>
      </c>
      <c r="G22" s="14">
        <f t="shared" si="0"/>
        <v>8868.56656741812</v>
      </c>
      <c r="H22" s="11">
        <v>2.8726851851851851E-2</v>
      </c>
      <c r="I22" s="14">
        <f t="shared" si="1"/>
        <v>8936.3416599516531</v>
      </c>
      <c r="J22" s="11"/>
      <c r="K22" s="14"/>
      <c r="L22" s="11">
        <v>2.2152777777777775E-2</v>
      </c>
      <c r="M22" s="33">
        <f>$M$18/L22*10000</f>
        <v>8808.7774294670853</v>
      </c>
      <c r="N22" s="2"/>
      <c r="O22" s="50">
        <f>+'[4]Holmfirth Junior Duathlon 2016'!$R$133</f>
        <v>1.7060185185185178E-2</v>
      </c>
      <c r="P22" s="14">
        <f>+$P$18/O22*10000</f>
        <v>8731.3432835820913</v>
      </c>
      <c r="Q22" s="2"/>
      <c r="R22" s="2"/>
      <c r="S22" s="11">
        <v>1.2534722222222211E-2</v>
      </c>
      <c r="T22" s="14">
        <f>$T$18/S22*10000</f>
        <v>8947.368421052639</v>
      </c>
      <c r="U22" s="11">
        <v>1.2060185185185186E-2</v>
      </c>
      <c r="V22" s="33">
        <f>$V$18/U22*10000</f>
        <v>9529.7504798464488</v>
      </c>
      <c r="W22" s="14"/>
      <c r="X22" s="47">
        <v>45257.53937214693</v>
      </c>
      <c r="Y22" s="12"/>
      <c r="Z22" s="12"/>
      <c r="AA22" s="12"/>
      <c r="AB22" s="12"/>
      <c r="AC22" s="12"/>
      <c r="AD22" s="21"/>
      <c r="AE22" s="12"/>
      <c r="AF22" s="12"/>
      <c r="AG22" s="12"/>
      <c r="AH22" s="21"/>
      <c r="AJ22" s="12"/>
      <c r="AK22" s="12"/>
      <c r="AL22" s="12"/>
      <c r="AM22" s="12"/>
      <c r="AN22" s="12"/>
      <c r="AO22" s="12"/>
      <c r="AQ22" s="12"/>
      <c r="AR22" s="12"/>
      <c r="AS22" s="12"/>
      <c r="AU22" s="23"/>
      <c r="AV22" s="12"/>
    </row>
    <row r="23" spans="1:48" x14ac:dyDescent="0.25">
      <c r="A23" s="40" t="s">
        <v>181</v>
      </c>
      <c r="B23" s="41" t="s">
        <v>89</v>
      </c>
      <c r="C23" s="3">
        <v>4</v>
      </c>
      <c r="D23" s="1"/>
      <c r="E23" s="14"/>
      <c r="F23" s="11">
        <v>2.7627314814814813E-2</v>
      </c>
      <c r="G23" s="14">
        <f t="shared" si="0"/>
        <v>8734.8135735232518</v>
      </c>
      <c r="H23" s="11">
        <v>2.8171296296296302E-2</v>
      </c>
      <c r="I23" s="14">
        <f t="shared" si="1"/>
        <v>9112.5718981101072</v>
      </c>
      <c r="J23" s="11">
        <f>+[3]Youth!$R$9</f>
        <v>2.0069444444444445E-2</v>
      </c>
      <c r="K23" s="14">
        <f>+$K$18/J23*10000</f>
        <v>8904.2675893886953</v>
      </c>
      <c r="L23" s="2"/>
      <c r="M23" s="3"/>
      <c r="N23" s="2"/>
      <c r="O23" s="50">
        <f>+'[4]Holmfirth Junior Duathlon 2016'!$R$134</f>
        <v>1.7083333333333339E-2</v>
      </c>
      <c r="P23" s="14">
        <f>+$P$18/O23*10000</f>
        <v>8719.5121951219462</v>
      </c>
      <c r="Q23" s="11">
        <v>2.8923611111111108E-2</v>
      </c>
      <c r="R23" s="14">
        <f>+$R$18/Q23*10000</f>
        <v>9127.6510604241703</v>
      </c>
      <c r="S23" s="11">
        <v>1.3472222222222219E-2</v>
      </c>
      <c r="T23" s="14">
        <f>$T$18/S23*10000</f>
        <v>8324.7422680412383</v>
      </c>
      <c r="U23" s="2"/>
      <c r="V23" s="3"/>
      <c r="W23" s="2"/>
      <c r="X23" s="47">
        <v>44598.816316568169</v>
      </c>
      <c r="Y23" s="12"/>
      <c r="Z23" s="12"/>
      <c r="AA23" s="12"/>
      <c r="AB23" s="12"/>
      <c r="AC23" s="12"/>
      <c r="AD23" s="21"/>
      <c r="AE23" s="12"/>
      <c r="AF23" s="12"/>
      <c r="AG23" s="12"/>
      <c r="AH23" s="21"/>
      <c r="AJ23" s="12"/>
      <c r="AK23" s="12"/>
      <c r="AL23" s="12"/>
      <c r="AM23" s="12"/>
      <c r="AN23" s="12"/>
      <c r="AO23" s="12"/>
      <c r="AQ23" s="12"/>
      <c r="AR23" s="12"/>
      <c r="AS23" s="12"/>
      <c r="AU23" s="23"/>
      <c r="AV23" s="12"/>
    </row>
    <row r="24" spans="1:48" x14ac:dyDescent="0.25">
      <c r="A24" s="42" t="s">
        <v>199</v>
      </c>
      <c r="B24" s="43" t="s">
        <v>102</v>
      </c>
      <c r="C24" s="3">
        <v>5</v>
      </c>
      <c r="D24" s="1"/>
      <c r="E24" s="14"/>
      <c r="F24" s="11">
        <v>3.2916666666666664E-2</v>
      </c>
      <c r="G24" s="14">
        <f t="shared" si="0"/>
        <v>7331.2236286919842</v>
      </c>
      <c r="H24" s="11">
        <v>3.3611111111111112E-2</v>
      </c>
      <c r="I24" s="14">
        <f t="shared" si="1"/>
        <v>7637.7410468319558</v>
      </c>
      <c r="J24" s="11">
        <f>+[3]Youth!$R$14</f>
        <v>2.7719907407407401E-2</v>
      </c>
      <c r="K24" s="14">
        <f>+$K$18/J24*10000</f>
        <v>6446.7640918580382</v>
      </c>
      <c r="L24" s="2"/>
      <c r="M24" s="3"/>
      <c r="N24" s="2"/>
      <c r="O24" s="50">
        <f>+'[4]Holmfirth Junior Duathlon 2016'!$R$135</f>
        <v>1.8912037037037033E-2</v>
      </c>
      <c r="P24" s="14">
        <f>+$P$18/O24*10000</f>
        <v>7876.3769889840887</v>
      </c>
      <c r="Q24" s="11">
        <v>3.5115740740740746E-2</v>
      </c>
      <c r="R24" s="14">
        <f>+$R$18/Q24*10000</f>
        <v>7518.1278839815413</v>
      </c>
      <c r="S24" s="11"/>
      <c r="T24" s="14"/>
      <c r="U24" s="11">
        <v>1.4895833333333332E-2</v>
      </c>
      <c r="V24" s="33">
        <f>$V$18/U24*10000</f>
        <v>7715.6177156177164</v>
      </c>
      <c r="W24" s="14"/>
      <c r="X24" s="47">
        <v>37007.723471983787</v>
      </c>
      <c r="Y24" s="12"/>
      <c r="Z24" s="12"/>
      <c r="AA24" s="12"/>
      <c r="AB24" s="12"/>
      <c r="AC24" s="12"/>
      <c r="AD24" s="21"/>
      <c r="AE24" s="12"/>
      <c r="AF24" s="12"/>
      <c r="AG24" s="12"/>
      <c r="AH24" s="21"/>
      <c r="AJ24" s="12"/>
      <c r="AK24" s="12"/>
      <c r="AL24" s="12"/>
      <c r="AM24" s="12"/>
      <c r="AN24" s="12"/>
      <c r="AO24" s="12"/>
      <c r="AQ24" s="12"/>
      <c r="AR24" s="12"/>
      <c r="AS24" s="12"/>
      <c r="AU24" s="23"/>
      <c r="AV24" s="12"/>
    </row>
    <row r="25" spans="1:48" x14ac:dyDescent="0.25">
      <c r="A25" s="40" t="str">
        <f>+[3]Youth!$E$10</f>
        <v>Marshall Millne</v>
      </c>
      <c r="B25" s="41" t="str">
        <f>+[3]Youth!$F$10</f>
        <v>Louis</v>
      </c>
      <c r="C25" s="3">
        <v>6</v>
      </c>
      <c r="D25" s="1"/>
      <c r="E25" s="14"/>
      <c r="F25" s="11">
        <v>2.8043981481481479E-2</v>
      </c>
      <c r="G25" s="14">
        <f t="shared" si="0"/>
        <v>8605.0350804787467</v>
      </c>
      <c r="H25" s="11">
        <v>2.8414351851851847E-2</v>
      </c>
      <c r="I25" s="14">
        <f t="shared" si="1"/>
        <v>9034.6232179226099</v>
      </c>
      <c r="J25" s="11">
        <f>+[3]Youth!$R$10</f>
        <v>2.057870370370371E-2</v>
      </c>
      <c r="K25" s="14">
        <f>+$K$18/J25*10000</f>
        <v>8683.9145106861615</v>
      </c>
      <c r="L25" s="2"/>
      <c r="M25" s="3"/>
      <c r="N25" s="2"/>
      <c r="O25" s="50"/>
      <c r="P25" s="14"/>
      <c r="Q25" s="2"/>
      <c r="R25" s="2"/>
      <c r="S25" s="11"/>
      <c r="T25" s="2"/>
      <c r="U25" s="2"/>
      <c r="V25" s="3"/>
      <c r="W25" s="2"/>
      <c r="X25" s="47">
        <v>26323.57280908752</v>
      </c>
      <c r="Y25" s="12"/>
      <c r="Z25" s="12"/>
      <c r="AA25" s="12"/>
      <c r="AB25" s="12"/>
      <c r="AC25" s="12"/>
      <c r="AD25" s="21"/>
      <c r="AE25" s="12"/>
      <c r="AF25" s="12"/>
      <c r="AG25" s="12"/>
      <c r="AH25" s="21"/>
      <c r="AJ25" s="12"/>
      <c r="AK25" s="12"/>
      <c r="AL25" s="12"/>
      <c r="AM25" s="12"/>
      <c r="AN25" s="12"/>
      <c r="AO25" s="12"/>
      <c r="AQ25" s="12"/>
      <c r="AR25" s="12"/>
      <c r="AS25" s="12"/>
      <c r="AU25" s="23"/>
      <c r="AV25" s="12"/>
    </row>
    <row r="26" spans="1:48" ht="15.75" thickBot="1" x14ac:dyDescent="0.3">
      <c r="A26" s="44" t="str">
        <f>+[3]Youth!$E$11</f>
        <v>Edwards</v>
      </c>
      <c r="B26" s="45" t="str">
        <f>+[3]Youth!$F$11</f>
        <v>Harrison</v>
      </c>
      <c r="C26" s="6">
        <v>7</v>
      </c>
      <c r="D26" s="51">
        <f>+[1]Sheet1!$K$187</f>
        <v>2.4386574074074074E-2</v>
      </c>
      <c r="E26" s="35">
        <f>+$E$18/D26*10000</f>
        <v>8523.9677266255349</v>
      </c>
      <c r="F26" s="5"/>
      <c r="G26" s="5"/>
      <c r="H26" s="34">
        <v>3.0740740740740739E-2</v>
      </c>
      <c r="I26" s="35">
        <f t="shared" si="1"/>
        <v>8350.9036144578331</v>
      </c>
      <c r="J26" s="34">
        <f>+[3]Youth!$R$11</f>
        <v>2.1041666666666653E-2</v>
      </c>
      <c r="K26" s="35">
        <f>+$K$18/J26*10000</f>
        <v>8492.8492849284976</v>
      </c>
      <c r="L26" s="5"/>
      <c r="M26" s="6"/>
      <c r="N26" s="5"/>
      <c r="O26" s="51"/>
      <c r="P26" s="35"/>
      <c r="Q26" s="5"/>
      <c r="R26" s="5"/>
      <c r="S26" s="34"/>
      <c r="T26" s="35"/>
      <c r="U26" s="5"/>
      <c r="V26" s="6"/>
      <c r="W26" s="5"/>
      <c r="X26" s="48">
        <v>25367.720626011869</v>
      </c>
      <c r="Y26" s="12"/>
      <c r="Z26" s="12"/>
      <c r="AA26" s="12"/>
      <c r="AB26" s="12"/>
      <c r="AC26" s="12"/>
      <c r="AD26" s="21"/>
      <c r="AE26" s="12"/>
      <c r="AF26" s="12"/>
      <c r="AG26" s="12"/>
      <c r="AH26" s="21"/>
      <c r="AJ26" s="12"/>
      <c r="AK26" s="12"/>
      <c r="AL26" s="12"/>
      <c r="AM26" s="12"/>
      <c r="AN26" s="12"/>
      <c r="AO26" s="12"/>
      <c r="AQ26" s="12"/>
      <c r="AR26" s="12"/>
      <c r="AS26" s="12"/>
      <c r="AU26" s="23"/>
      <c r="AV26" s="12"/>
    </row>
    <row r="27" spans="1:48" x14ac:dyDescent="0.25">
      <c r="Y27" s="14"/>
      <c r="Z27" s="12"/>
      <c r="AA27" s="12"/>
      <c r="AB27" s="12"/>
      <c r="AC27" s="12"/>
      <c r="AD27" s="21"/>
      <c r="AE27" s="12"/>
      <c r="AF27" s="12"/>
      <c r="AG27" s="12"/>
    </row>
    <row r="28" spans="1:48" x14ac:dyDescent="0.25">
      <c r="Y28" s="12"/>
      <c r="Z28" s="12"/>
      <c r="AA28" s="12"/>
      <c r="AB28" s="12"/>
      <c r="AC28" s="12"/>
      <c r="AD28" s="21"/>
      <c r="AE28" s="12"/>
      <c r="AF28" s="12"/>
      <c r="AG28" s="12"/>
    </row>
    <row r="29" spans="1:48" x14ac:dyDescent="0.25">
      <c r="Y29" s="12"/>
      <c r="Z29" s="12"/>
      <c r="AA29" s="12"/>
      <c r="AB29" s="12"/>
      <c r="AC29" s="12"/>
      <c r="AD29" s="21"/>
      <c r="AE29" s="12"/>
      <c r="AF29" s="12"/>
      <c r="AG29" s="12"/>
    </row>
    <row r="30" spans="1:48" x14ac:dyDescent="0.25">
      <c r="Y30" s="12"/>
      <c r="Z30" s="12"/>
      <c r="AA30" s="12"/>
      <c r="AB30" s="12"/>
      <c r="AC30" s="12"/>
      <c r="AD30" s="21"/>
      <c r="AE30" s="12"/>
      <c r="AF30" s="12"/>
      <c r="AG30" s="12"/>
    </row>
  </sheetData>
  <sortState ref="A20:AV26">
    <sortCondition descending="1" ref="AU20:AU26"/>
  </sortState>
  <mergeCells count="26">
    <mergeCell ref="X4:X7"/>
    <mergeCell ref="X16:X19"/>
    <mergeCell ref="Q17:R17"/>
    <mergeCell ref="S17:T17"/>
    <mergeCell ref="U17:V17"/>
    <mergeCell ref="A18:B18"/>
    <mergeCell ref="U5:V5"/>
    <mergeCell ref="A6:B6"/>
    <mergeCell ref="D16:M16"/>
    <mergeCell ref="O16:V16"/>
    <mergeCell ref="D17:E17"/>
    <mergeCell ref="F17:G17"/>
    <mergeCell ref="H17:I17"/>
    <mergeCell ref="J17:K17"/>
    <mergeCell ref="L17:M17"/>
    <mergeCell ref="O17:P17"/>
    <mergeCell ref="D4:M4"/>
    <mergeCell ref="O4:V4"/>
    <mergeCell ref="D5:E5"/>
    <mergeCell ref="F5:G5"/>
    <mergeCell ref="H5:I5"/>
    <mergeCell ref="J5:K5"/>
    <mergeCell ref="L5:M5"/>
    <mergeCell ref="O5:P5"/>
    <mergeCell ref="Q5:R5"/>
    <mergeCell ref="S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TRISTART</vt:lpstr>
      <vt:lpstr>TRISTAR 1</vt:lpstr>
      <vt:lpstr>TRISTAR 2</vt:lpstr>
      <vt:lpstr>TRISTAR 3</vt:lpstr>
      <vt:lpstr>YOUTH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Savillshp</dc:creator>
  <cp:lastModifiedBy>Deborah Byram</cp:lastModifiedBy>
  <dcterms:created xsi:type="dcterms:W3CDTF">2016-10-30T15:56:48Z</dcterms:created>
  <dcterms:modified xsi:type="dcterms:W3CDTF">2017-01-15T15:03:00Z</dcterms:modified>
</cp:coreProperties>
</file>